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np\settorg\ANP_Puglia\04_Attività_e_comunicazione\01_Contrattazione_regionale\Fasce\2021_2022\"/>
    </mc:Choice>
  </mc:AlternateContent>
  <xr:revisionPtr revIDLastSave="0" documentId="13_ncr:1_{2A71F24F-FA1A-4E38-A14A-A7CF7DF0B45D}" xr6:coauthVersionLast="47" xr6:coauthVersionMax="47" xr10:uidLastSave="{00000000-0000-0000-0000-000000000000}"/>
  <bookViews>
    <workbookView xWindow="-108" yWindow="-108" windowWidth="23256" windowHeight="12456" xr2:uid="{773D1779-5F86-4D52-A7DD-7EC379228349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AY4" i="1"/>
  <c r="Y4" i="1"/>
  <c r="AF4" i="1"/>
  <c r="BA4" i="1"/>
  <c r="BK4" i="1"/>
  <c r="BI4" i="1"/>
  <c r="BG4" i="1"/>
  <c r="BE4" i="1"/>
  <c r="AU4" i="1"/>
  <c r="AS4" i="1"/>
  <c r="AQ4" i="1"/>
  <c r="AO4" i="1"/>
  <c r="AM4" i="1"/>
  <c r="AI4" i="1"/>
  <c r="AK4" i="1" s="1"/>
  <c r="AG4" i="1" l="1"/>
  <c r="BB4" i="1" s="1"/>
  <c r="BN4" i="1"/>
  <c r="W4" i="1"/>
  <c r="S4" i="1"/>
  <c r="T4" i="1" s="1"/>
  <c r="L6" i="2"/>
  <c r="K6" i="2"/>
  <c r="L5" i="2"/>
  <c r="X4" i="1" l="1"/>
  <c r="D4" i="1" s="1"/>
</calcChain>
</file>

<file path=xl/sharedStrings.xml><?xml version="1.0" encoding="utf-8"?>
<sst xmlns="http://schemas.openxmlformats.org/spreadsheetml/2006/main" count="127" uniqueCount="115">
  <si>
    <t>Complessità a.s. 2021-22</t>
  </si>
  <si>
    <t>DIMENSIONE</t>
  </si>
  <si>
    <t>COMPLESSITA'</t>
  </si>
  <si>
    <t>CONTESTO TERRITORIALE</t>
  </si>
  <si>
    <t>Alunni</t>
  </si>
  <si>
    <t>Docenti</t>
  </si>
  <si>
    <t>ATA</t>
  </si>
  <si>
    <t>PUNTEGGIO DIMENSIONE</t>
  </si>
  <si>
    <t>Tipologia Istituzione scolastica</t>
  </si>
  <si>
    <t>Articolazione</t>
  </si>
  <si>
    <t>Tipologia utenza</t>
  </si>
  <si>
    <t>Punteggio COMPLESSITA'</t>
  </si>
  <si>
    <t>Progressivo</t>
  </si>
  <si>
    <t>Tipologia Istituto</t>
  </si>
  <si>
    <t>Provincia</t>
  </si>
  <si>
    <t>PUNTEGGIO TOTALE</t>
  </si>
  <si>
    <t>Tipo Istituto</t>
  </si>
  <si>
    <t>Denominazione</t>
  </si>
  <si>
    <t>Comune</t>
  </si>
  <si>
    <t>Dirigente Scolastico - Tipo Incarico</t>
  </si>
  <si>
    <t>Totale Alunni</t>
  </si>
  <si>
    <t>Punteggio per numero di alunni</t>
  </si>
  <si>
    <t>TOT Posti Normali</t>
  </si>
  <si>
    <t>TOT Posti di sostegno</t>
  </si>
  <si>
    <t>TOT Posti carc.</t>
  </si>
  <si>
    <t>TOT Posti istr. Adulti</t>
  </si>
  <si>
    <t>Ore IRC rapportate a cattedre</t>
  </si>
  <si>
    <t>TOT ore residue rapportate a cattedre</t>
  </si>
  <si>
    <t>TOT Posti PED</t>
  </si>
  <si>
    <t>Totale posti (escluso sostegno)</t>
  </si>
  <si>
    <t>Punteggio per Posti</t>
  </si>
  <si>
    <t>TOT Posti ATA</t>
  </si>
  <si>
    <t>Di cui Accantonati</t>
  </si>
  <si>
    <t>Punteggio per Posti ATA</t>
  </si>
  <si>
    <t>II Grado - Offerta formativa vecchio ordinamento (già compreso nella colonna AD</t>
  </si>
  <si>
    <t>Offerta formativa</t>
  </si>
  <si>
    <t>Punteggio offerta formativa</t>
  </si>
  <si>
    <t>Punteggio per Convitto Nazionale</t>
  </si>
  <si>
    <t>Punteggio per Convitto Annesso</t>
  </si>
  <si>
    <t>Punteggio per Azienda Agraria</t>
  </si>
  <si>
    <t>Punteggio percorsi serali</t>
  </si>
  <si>
    <t>Punteggio per sezione carceraria</t>
  </si>
  <si>
    <t>Numero comuni diversi da quello dell'istit. Princ</t>
  </si>
  <si>
    <t>Punteggio per Numero comuni diversi da quello dell'istit. Princ</t>
  </si>
  <si>
    <t>Punteggio per ITS</t>
  </si>
  <si>
    <t>Scuole ad indirizzo musicale</t>
  </si>
  <si>
    <t>Punteggio per indirizzo Musicale</t>
  </si>
  <si>
    <t>Alunni H (di cui del totale)</t>
  </si>
  <si>
    <t>Punteggio per alunni H</t>
  </si>
  <si>
    <t>Punteggio per istituto con refezione scolastica</t>
  </si>
  <si>
    <t>Punteggio zona montana o piccola isola</t>
  </si>
  <si>
    <t>Capofila di Ambito Territoriale</t>
  </si>
  <si>
    <t>Punteggio per Capofila di Ambito Territoriale</t>
  </si>
  <si>
    <t>Polo di Ambito per l'Inclusione</t>
  </si>
  <si>
    <t>Punteggio per Polo di Ambito per l'Inclusione</t>
  </si>
  <si>
    <t>Polo di Ambito per la Formazione</t>
  </si>
  <si>
    <t>Punteggio Polo di Ambito per la Formazione</t>
  </si>
  <si>
    <t>Punteggio CONTESTO TERRITORIALE</t>
  </si>
  <si>
    <t>DIMENSIONE (max punti 46)</t>
  </si>
  <si>
    <t>COMPLESSITA’  (max punti 36)</t>
  </si>
  <si>
    <t>Fasce</t>
  </si>
  <si>
    <t>da</t>
  </si>
  <si>
    <t>a</t>
  </si>
  <si>
    <t>Punti (max 18)</t>
  </si>
  <si>
    <t xml:space="preserve">Tipologia Istituzione scolastica Punti </t>
  </si>
  <si>
    <t>POSIZIONE</t>
  </si>
  <si>
    <t>DA</t>
  </si>
  <si>
    <t>A</t>
  </si>
  <si>
    <t>Circolo Didattico  ( EE )</t>
  </si>
  <si>
    <t xml:space="preserve">1^ </t>
  </si>
  <si>
    <t>Secondaria 1° grado  ( MM )</t>
  </si>
  <si>
    <t>2^</t>
  </si>
  <si>
    <t>Istituto Comprensivo ( IC con meno di 3 ordini)</t>
  </si>
  <si>
    <t>3^</t>
  </si>
  <si>
    <t>Istituto Comprensivo ( IC )</t>
  </si>
  <si>
    <t>Istituto  di 2° Grado   ( fino a 3 indirizzi )</t>
  </si>
  <si>
    <r>
      <rPr>
        <sz val="8"/>
        <rFont val="Calibri"/>
        <family val="2"/>
      </rPr>
      <t xml:space="preserve">Istituto  di 2° Grado  </t>
    </r>
    <r>
      <rPr>
        <i/>
        <sz val="8"/>
        <rFont val="Calibri"/>
        <family val="2"/>
      </rPr>
      <t xml:space="preserve"> ( per ogni indirizzo in più  oltre il 3° )</t>
    </r>
  </si>
  <si>
    <t>Docenti  posti comuni</t>
  </si>
  <si>
    <r>
      <rPr>
        <sz val="8"/>
        <rFont val="Calibri"/>
        <family val="2"/>
      </rPr>
      <t xml:space="preserve">Convitto Nazionale                           </t>
    </r>
    <r>
      <rPr>
        <i/>
        <sz val="8"/>
        <rFont val="Calibri"/>
        <family val="2"/>
      </rPr>
      <t>(punteggio non cumulabile con convitto annesso)</t>
    </r>
  </si>
  <si>
    <t>convitto annesso</t>
  </si>
  <si>
    <t>azienda agraria</t>
  </si>
  <si>
    <t xml:space="preserve">corsi serali </t>
  </si>
  <si>
    <t>sezione carceraria</t>
  </si>
  <si>
    <t xml:space="preserve">plesso - succursale in comune diverso  </t>
  </si>
  <si>
    <t xml:space="preserve">plessi - succursali in  2 comuni diversi  </t>
  </si>
  <si>
    <t>Punti  (max 10)</t>
  </si>
  <si>
    <t xml:space="preserve">plessi - succursali in  3 comuni diversi  </t>
  </si>
  <si>
    <t xml:space="preserve">plessi - succursali in  4 comuni diversi  </t>
  </si>
  <si>
    <t>I T S</t>
  </si>
  <si>
    <t>corsi ad indirizzo musicale nelle scuole sec. 1° grado</t>
  </si>
  <si>
    <t>-</t>
  </si>
  <si>
    <t>Tipologia utenza scolastica</t>
  </si>
  <si>
    <t>alunni H da 15 a 30</t>
  </si>
  <si>
    <t>alunni H da 31 a 50</t>
  </si>
  <si>
    <t>CONTESTO TERRITORIALE  (max punti 18)</t>
  </si>
  <si>
    <t>alunni H da 51 a 70</t>
  </si>
  <si>
    <t xml:space="preserve">Zona Montana o piccola isola </t>
  </si>
  <si>
    <t>alunni H  oltre  71</t>
  </si>
  <si>
    <t>refezione scolastica      (scuola inf. e sc. primaria)</t>
  </si>
  <si>
    <t>Centro risorse per la formazione</t>
  </si>
  <si>
    <t>II Grado - Offerta formativa: inserire numero TOTALE indirizzi attivi</t>
  </si>
  <si>
    <t>AA (inserire "si" oppure "no")</t>
  </si>
  <si>
    <t>EE (inserire "si" oppure "no")</t>
  </si>
  <si>
    <t>MM (inserire "si" oppure "no")</t>
  </si>
  <si>
    <t>SS (inserire "si" oppure "no")</t>
  </si>
  <si>
    <t>Convitto nazionale (se presente inserire "si" altrimenti lasciare casella vuota)</t>
  </si>
  <si>
    <t>Convitto annesso (se presente inserire "si" altrimenti lasciare casella vuota)</t>
  </si>
  <si>
    <t>Azienda Agraria (se presente inserire "si" altrimenti lasciare casella vuota)</t>
  </si>
  <si>
    <t>Corsi Serali (se presenti inserire "si" altrimenti lasciare casella vuota)</t>
  </si>
  <si>
    <t>Sezione Carceraria (se presente inserire "si" altrimenti lasciare casella vuota)</t>
  </si>
  <si>
    <t>ITS (se presente inserire "si" altrimenti lasciare casella vuota)</t>
  </si>
  <si>
    <t>Istituto con refezione scolastica (scuola infanzia e primaria;  (se presente inserire "si" altrimenti lasciare casella vuota)</t>
  </si>
  <si>
    <t>Zona montana o piccola isola ("si" altrimenti lasciare casella vuota)</t>
  </si>
  <si>
    <t>Codice MECCANOGRAFICO</t>
  </si>
  <si>
    <t>PRIMA DI INZIARE, INSERIRE IL CODICE MECCANOGRAFICO DELLA SCUOLA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</si>
</sst>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indexed="8"/>
      <name val="Calibri"/>
      <family val="2"/>
    </font>
    <font>
      <b/>
      <sz val="20"/>
      <color indexed="56"/>
      <name val="Calibri"/>
      <family val="2"/>
    </font>
    <font>
      <b/>
      <sz val="10"/>
      <name val="Calibri"/>
      <family val="2"/>
    </font>
    <font>
      <b/>
      <sz val="14"/>
      <color indexed="56"/>
      <name val="Calibri"/>
      <family val="2"/>
    </font>
    <font>
      <b/>
      <sz val="14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9"/>
      <name val="Calibri"/>
      <family val="2"/>
    </font>
    <font>
      <sz val="10"/>
      <color indexed="56"/>
      <name val="Calibri"/>
      <family val="2"/>
    </font>
    <font>
      <b/>
      <sz val="14"/>
      <color indexed="10"/>
      <name val="Calibri"/>
      <family val="2"/>
    </font>
    <font>
      <b/>
      <sz val="12"/>
      <color indexed="10"/>
      <name val="Calibri"/>
      <family val="2"/>
    </font>
    <font>
      <sz val="10"/>
      <color indexed="8"/>
      <name val="Calibri"/>
      <family val="2"/>
    </font>
    <font>
      <b/>
      <sz val="14"/>
      <name val="Times New Roman"/>
      <family val="1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8"/>
      <color indexed="56"/>
      <name val="Calibri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color indexed="9"/>
      <name val="Calibri"/>
      <family val="2"/>
    </font>
    <font>
      <sz val="12"/>
      <color indexed="8"/>
      <name val="Calibri"/>
      <family val="2"/>
    </font>
    <font>
      <i/>
      <sz val="8"/>
      <name val="Calibri"/>
      <family val="2"/>
    </font>
    <font>
      <sz val="8"/>
      <color indexed="56"/>
      <name val="Calibri"/>
      <family val="2"/>
    </font>
    <font>
      <b/>
      <sz val="12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rgb="FFFFFF99"/>
        <bgColor indexed="9"/>
      </patternFill>
    </fill>
    <fill>
      <patternFill patternType="solid">
        <fgColor theme="9" tint="0.39997558519241921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double">
        <color indexed="51"/>
      </left>
      <right style="double">
        <color indexed="51"/>
      </right>
      <top style="double">
        <color indexed="51"/>
      </top>
      <bottom style="double">
        <color indexed="51"/>
      </bottom>
      <diagonal/>
    </border>
    <border>
      <left/>
      <right style="double">
        <color indexed="51"/>
      </right>
      <top style="double">
        <color indexed="51"/>
      </top>
      <bottom/>
      <diagonal/>
    </border>
    <border>
      <left style="double">
        <color indexed="51"/>
      </left>
      <right/>
      <top style="double">
        <color indexed="51"/>
      </top>
      <bottom style="double">
        <color indexed="51"/>
      </bottom>
      <diagonal/>
    </border>
    <border>
      <left/>
      <right style="double">
        <color indexed="51"/>
      </right>
      <top style="double">
        <color indexed="51"/>
      </top>
      <bottom style="double">
        <color indexed="51"/>
      </bottom>
      <diagonal/>
    </border>
    <border>
      <left style="double">
        <color indexed="51"/>
      </left>
      <right style="double">
        <color indexed="51"/>
      </right>
      <top style="double">
        <color indexed="51"/>
      </top>
      <bottom/>
      <diagonal/>
    </border>
    <border>
      <left style="double">
        <color indexed="51"/>
      </left>
      <right style="double">
        <color indexed="51"/>
      </right>
      <top/>
      <bottom style="double">
        <color indexed="5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43" fontId="10" fillId="6" borderId="1" xfId="1" applyFont="1" applyFill="1" applyBorder="1" applyAlignment="1" applyProtection="1">
      <alignment horizontal="center" vertical="center" wrapText="1"/>
    </xf>
    <xf numFmtId="43" fontId="7" fillId="6" borderId="1" xfId="1" applyFont="1" applyFill="1" applyBorder="1" applyAlignment="1" applyProtection="1">
      <alignment horizontal="center" vertical="center"/>
    </xf>
    <xf numFmtId="0" fontId="0" fillId="12" borderId="0" xfId="0" applyFill="1" applyAlignment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9" fillId="16" borderId="1" xfId="0" applyFont="1" applyFill="1" applyBorder="1" applyAlignment="1">
      <alignment horizontal="center" vertical="center" wrapText="1"/>
    </xf>
    <xf numFmtId="0" fontId="19" fillId="16" borderId="3" xfId="0" applyFont="1" applyFill="1" applyBorder="1" applyAlignment="1">
      <alignment vertical="center" wrapText="1"/>
    </xf>
    <xf numFmtId="0" fontId="19" fillId="16" borderId="4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3" borderId="1" xfId="0" applyFont="1" applyFill="1" applyBorder="1" applyAlignment="1">
      <alignment horizontal="justify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justify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9" fillId="12" borderId="6" xfId="0" applyFont="1" applyFill="1" applyBorder="1" applyAlignment="1">
      <alignment vertical="center" wrapText="1"/>
    </xf>
    <xf numFmtId="0" fontId="19" fillId="16" borderId="5" xfId="0" applyFont="1" applyFill="1" applyBorder="1" applyAlignment="1">
      <alignment vertical="center" wrapText="1"/>
    </xf>
    <xf numFmtId="0" fontId="19" fillId="16" borderId="5" xfId="0" applyFont="1" applyFill="1" applyBorder="1" applyAlignment="1">
      <alignment horizontal="justify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justify" vertical="center" wrapText="1"/>
    </xf>
    <xf numFmtId="0" fontId="19" fillId="12" borderId="1" xfId="0" applyFont="1" applyFill="1" applyBorder="1" applyAlignment="1">
      <alignment vertical="center" wrapText="1"/>
    </xf>
    <xf numFmtId="0" fontId="19" fillId="16" borderId="1" xfId="0" applyFont="1" applyFill="1" applyBorder="1" applyAlignment="1">
      <alignment vertical="center" wrapText="1"/>
    </xf>
    <xf numFmtId="0" fontId="25" fillId="12" borderId="1" xfId="0" applyFont="1" applyFill="1" applyBorder="1" applyAlignment="1">
      <alignment horizontal="left" vertical="center" wrapText="1"/>
    </xf>
    <xf numFmtId="0" fontId="25" fillId="1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5" fillId="12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9" fillId="16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10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18" borderId="0" xfId="0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3" fontId="5" fillId="4" borderId="1" xfId="0" applyNumberFormat="1" applyFont="1" applyFill="1" applyBorder="1" applyAlignment="1" applyProtection="1">
      <alignment horizontal="center"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3" fontId="7" fillId="5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3" fontId="11" fillId="7" borderId="1" xfId="0" applyNumberFormat="1" applyFont="1" applyFill="1" applyBorder="1" applyAlignment="1" applyProtection="1">
      <alignment horizontal="center" vertical="center" wrapText="1"/>
    </xf>
    <xf numFmtId="3" fontId="12" fillId="8" borderId="1" xfId="0" applyNumberFormat="1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11" fillId="9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49" fontId="11" fillId="7" borderId="1" xfId="0" applyNumberFormat="1" applyFont="1" applyFill="1" applyBorder="1" applyAlignment="1" applyProtection="1">
      <alignment horizontal="center" vertical="center" wrapText="1"/>
    </xf>
    <xf numFmtId="1" fontId="11" fillId="7" borderId="1" xfId="0" applyNumberFormat="1" applyFont="1" applyFill="1" applyBorder="1" applyAlignment="1" applyProtection="1">
      <alignment horizontal="center" vertical="center" wrapText="1"/>
    </xf>
    <xf numFmtId="3" fontId="13" fillId="8" borderId="2" xfId="0" applyNumberFormat="1" applyFont="1" applyFill="1" applyBorder="1" applyAlignment="1" applyProtection="1">
      <alignment horizontal="center" vertical="center" wrapText="1"/>
    </xf>
    <xf numFmtId="3" fontId="13" fillId="8" borderId="1" xfId="0" applyNumberFormat="1" applyFont="1" applyFill="1" applyBorder="1" applyAlignment="1" applyProtection="1">
      <alignment horizontal="center"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3" fontId="7" fillId="5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vertical="center"/>
    </xf>
    <xf numFmtId="0" fontId="7" fillId="5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vertical="center"/>
    </xf>
    <xf numFmtId="0" fontId="0" fillId="10" borderId="1" xfId="0" applyFill="1" applyBorder="1" applyAlignment="1" applyProtection="1">
      <alignment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6E87A-88D3-41C7-B2BE-C28EE85C6C09}">
  <dimension ref="A1:BN7"/>
  <sheetViews>
    <sheetView tabSelected="1" zoomScale="70" zoomScaleNormal="70" workbookViewId="0">
      <selection activeCell="G4" sqref="G4"/>
    </sheetView>
  </sheetViews>
  <sheetFormatPr defaultRowHeight="14.4" x14ac:dyDescent="0.3"/>
  <cols>
    <col min="1" max="3" width="9.109375" style="42"/>
    <col min="4" max="4" width="9.44140625" style="42" customWidth="1"/>
    <col min="5" max="5" width="18.88671875" style="42" customWidth="1"/>
    <col min="6" max="6" width="22.33203125" style="42" customWidth="1"/>
    <col min="7" max="7" width="18.109375" style="42" customWidth="1"/>
    <col min="8" max="8" width="16.5546875" style="42" customWidth="1"/>
    <col min="9" max="9" width="29.44140625" style="42" customWidth="1"/>
    <col min="10" max="10" width="12.88671875" style="42" customWidth="1"/>
    <col min="11" max="11" width="11.5546875" style="42" customWidth="1"/>
    <col min="12" max="15" width="9.109375" style="42"/>
    <col min="16" max="16" width="9.33203125" style="42" customWidth="1"/>
    <col min="17" max="19" width="9.109375" style="42"/>
    <col min="20" max="20" width="11.5546875" style="42" customWidth="1"/>
    <col min="21" max="22" width="9.109375" style="42"/>
    <col min="23" max="23" width="11.5546875" style="42" customWidth="1"/>
    <col min="24" max="24" width="11.6640625" style="42" bestFit="1" customWidth="1"/>
    <col min="25" max="25" width="9.109375" style="42"/>
    <col min="26" max="26" width="8.88671875" style="52"/>
    <col min="27" max="27" width="8.5546875" style="52" customWidth="1"/>
    <col min="28" max="28" width="8" style="52" customWidth="1"/>
    <col min="29" max="29" width="9.109375" style="52"/>
    <col min="30" max="30" width="9.109375" style="53"/>
    <col min="31" max="32" width="9.109375" style="42"/>
    <col min="33" max="33" width="10.109375" style="54" bestFit="1" customWidth="1"/>
    <col min="34" max="34" width="9.109375" style="55"/>
    <col min="35" max="35" width="9.109375" style="54"/>
    <col min="36" max="36" width="9.109375" style="42"/>
    <col min="37" max="37" width="9.109375" style="54"/>
    <col min="38" max="38" width="9.109375" style="55"/>
    <col min="39" max="39" width="9.109375" style="54"/>
    <col min="40" max="40" width="9.109375" style="55"/>
    <col min="41" max="47" width="9.109375" style="42"/>
    <col min="48" max="49" width="0" style="42" hidden="1" customWidth="1"/>
    <col min="50" max="54" width="9.109375" style="42"/>
    <col min="55" max="55" width="1.33203125" style="42" customWidth="1"/>
    <col min="56" max="63" width="9.109375" style="42"/>
    <col min="64" max="65" width="1.44140625" style="42" customWidth="1"/>
    <col min="66" max="66" width="14.109375" style="42" customWidth="1"/>
    <col min="67" max="16384" width="8.88671875" style="42"/>
  </cols>
  <sheetData>
    <row r="1" spans="1:66" ht="27" thickTop="1" thickBot="1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8" t="s">
        <v>1</v>
      </c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9" t="s">
        <v>2</v>
      </c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60"/>
      <c r="BD1" s="59" t="s">
        <v>3</v>
      </c>
      <c r="BE1" s="59"/>
      <c r="BF1" s="59"/>
      <c r="BG1" s="59"/>
      <c r="BH1" s="59"/>
      <c r="BI1" s="59"/>
      <c r="BJ1" s="59"/>
      <c r="BK1" s="59"/>
      <c r="BL1" s="59"/>
      <c r="BM1" s="59"/>
      <c r="BN1" s="59"/>
    </row>
    <row r="2" spans="1:66" ht="19.2" thickTop="1" thickBot="1" x14ac:dyDescent="0.35">
      <c r="A2" s="57"/>
      <c r="B2" s="57"/>
      <c r="C2" s="57"/>
      <c r="D2" s="57"/>
      <c r="E2" s="57"/>
      <c r="F2" s="57"/>
      <c r="G2" s="57"/>
      <c r="H2" s="57"/>
      <c r="I2" s="57"/>
      <c r="J2" s="61" t="s">
        <v>4</v>
      </c>
      <c r="K2" s="61"/>
      <c r="L2" s="61" t="s">
        <v>5</v>
      </c>
      <c r="M2" s="61"/>
      <c r="N2" s="61"/>
      <c r="O2" s="61"/>
      <c r="P2" s="61"/>
      <c r="Q2" s="61"/>
      <c r="R2" s="61"/>
      <c r="S2" s="61"/>
      <c r="T2" s="61"/>
      <c r="U2" s="61" t="s">
        <v>6</v>
      </c>
      <c r="V2" s="61"/>
      <c r="W2" s="61"/>
      <c r="X2" s="62" t="s">
        <v>7</v>
      </c>
      <c r="Y2" s="63" t="s">
        <v>8</v>
      </c>
      <c r="Z2" s="63"/>
      <c r="AA2" s="63"/>
      <c r="AB2" s="63"/>
      <c r="AC2" s="63"/>
      <c r="AD2" s="63"/>
      <c r="AE2" s="63"/>
      <c r="AF2" s="63"/>
      <c r="AG2" s="63"/>
      <c r="AH2" s="63" t="s">
        <v>9</v>
      </c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 t="s">
        <v>10</v>
      </c>
      <c r="AY2" s="63"/>
      <c r="AZ2" s="63"/>
      <c r="BA2" s="63"/>
      <c r="BB2" s="62" t="s">
        <v>11</v>
      </c>
      <c r="BC2" s="60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</row>
    <row r="3" spans="1:66" ht="208.2" thickTop="1" thickBot="1" x14ac:dyDescent="0.35">
      <c r="A3" s="64" t="s">
        <v>12</v>
      </c>
      <c r="B3" s="65" t="s">
        <v>13</v>
      </c>
      <c r="C3" s="64" t="s">
        <v>14</v>
      </c>
      <c r="D3" s="1" t="s">
        <v>15</v>
      </c>
      <c r="E3" s="64" t="s">
        <v>16</v>
      </c>
      <c r="F3" s="64" t="s">
        <v>17</v>
      </c>
      <c r="G3" s="64" t="s">
        <v>113</v>
      </c>
      <c r="H3" s="64" t="s">
        <v>18</v>
      </c>
      <c r="I3" s="64" t="s">
        <v>19</v>
      </c>
      <c r="J3" s="66" t="s">
        <v>20</v>
      </c>
      <c r="K3" s="67" t="s">
        <v>21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27</v>
      </c>
      <c r="R3" s="68" t="s">
        <v>28</v>
      </c>
      <c r="S3" s="69" t="s">
        <v>29</v>
      </c>
      <c r="T3" s="67" t="s">
        <v>30</v>
      </c>
      <c r="U3" s="66" t="s">
        <v>31</v>
      </c>
      <c r="V3" s="66" t="s">
        <v>32</v>
      </c>
      <c r="W3" s="67" t="s">
        <v>33</v>
      </c>
      <c r="X3" s="62"/>
      <c r="Y3" s="70" t="s">
        <v>13</v>
      </c>
      <c r="Z3" s="71" t="s">
        <v>101</v>
      </c>
      <c r="AA3" s="71" t="s">
        <v>102</v>
      </c>
      <c r="AB3" s="71" t="s">
        <v>103</v>
      </c>
      <c r="AC3" s="71" t="s">
        <v>104</v>
      </c>
      <c r="AD3" s="72" t="s">
        <v>100</v>
      </c>
      <c r="AE3" s="68" t="s">
        <v>34</v>
      </c>
      <c r="AF3" s="70" t="s">
        <v>35</v>
      </c>
      <c r="AG3" s="73" t="s">
        <v>36</v>
      </c>
      <c r="AH3" s="68" t="s">
        <v>105</v>
      </c>
      <c r="AI3" s="74" t="s">
        <v>37</v>
      </c>
      <c r="AJ3" s="68" t="s">
        <v>106</v>
      </c>
      <c r="AK3" s="74" t="s">
        <v>38</v>
      </c>
      <c r="AL3" s="68" t="s">
        <v>107</v>
      </c>
      <c r="AM3" s="74" t="s">
        <v>39</v>
      </c>
      <c r="AN3" s="68" t="s">
        <v>108</v>
      </c>
      <c r="AO3" s="75" t="s">
        <v>40</v>
      </c>
      <c r="AP3" s="68" t="s">
        <v>109</v>
      </c>
      <c r="AQ3" s="75" t="s">
        <v>41</v>
      </c>
      <c r="AR3" s="68" t="s">
        <v>42</v>
      </c>
      <c r="AS3" s="74" t="s">
        <v>43</v>
      </c>
      <c r="AT3" s="68" t="s">
        <v>110</v>
      </c>
      <c r="AU3" s="74" t="s">
        <v>44</v>
      </c>
      <c r="AV3" s="76" t="s">
        <v>45</v>
      </c>
      <c r="AW3" s="74" t="s">
        <v>46</v>
      </c>
      <c r="AX3" s="68" t="s">
        <v>47</v>
      </c>
      <c r="AY3" s="74" t="s">
        <v>48</v>
      </c>
      <c r="AZ3" s="68" t="s">
        <v>111</v>
      </c>
      <c r="BA3" s="74" t="s">
        <v>49</v>
      </c>
      <c r="BB3" s="62"/>
      <c r="BC3" s="60"/>
      <c r="BD3" s="68" t="s">
        <v>112</v>
      </c>
      <c r="BE3" s="74" t="s">
        <v>50</v>
      </c>
      <c r="BF3" s="68" t="s">
        <v>51</v>
      </c>
      <c r="BG3" s="74" t="s">
        <v>52</v>
      </c>
      <c r="BH3" s="68" t="s">
        <v>53</v>
      </c>
      <c r="BI3" s="74" t="s">
        <v>54</v>
      </c>
      <c r="BJ3" s="68" t="s">
        <v>55</v>
      </c>
      <c r="BK3" s="74" t="s">
        <v>56</v>
      </c>
      <c r="BL3" s="68"/>
      <c r="BM3" s="74"/>
      <c r="BN3" s="77" t="s">
        <v>57</v>
      </c>
    </row>
    <row r="4" spans="1:66" ht="19.2" thickTop="1" thickBot="1" x14ac:dyDescent="0.35">
      <c r="A4" s="43"/>
      <c r="B4" s="43"/>
      <c r="C4" s="43"/>
      <c r="D4" s="2">
        <f>X4+BB4+BN4</f>
        <v>12</v>
      </c>
      <c r="E4" s="43"/>
      <c r="F4" s="43"/>
      <c r="G4" s="44"/>
      <c r="H4" s="43"/>
      <c r="I4" s="43"/>
      <c r="J4" s="45"/>
      <c r="K4" s="78">
        <f>IF(J4&gt;=1200,18,IF(J4&gt;=1000,10,IF(J4&gt;=800,8,IF(J4&gt;=601,6,IF(J4&gt;=1,3,0)))))</f>
        <v>0</v>
      </c>
      <c r="L4" s="45"/>
      <c r="M4" s="45"/>
      <c r="N4" s="45"/>
      <c r="O4" s="45"/>
      <c r="P4" s="46"/>
      <c r="Q4" s="46"/>
      <c r="R4" s="45"/>
      <c r="S4" s="79">
        <f>SUM(L4:R4)-M4</f>
        <v>0</v>
      </c>
      <c r="T4" s="78">
        <f>IF(S4&gt;=131,18,IF(S4&gt;=100,13,IF(S4&gt;=81,11,IF(S4&gt;=71,9,IF(S4&gt;=56,7,IF(S4&gt;=46,5,IF(S4&gt;=1,3,0)))))))</f>
        <v>0</v>
      </c>
      <c r="U4" s="45"/>
      <c r="V4" s="45"/>
      <c r="W4" s="78">
        <f>IF(U4&gt;=41,10,IF(U4&gt;=21,8,IF(U4&gt;=14,6,IF(U4&gt;=7,3,IF(U4&gt;=1,2,0)))))</f>
        <v>0</v>
      </c>
      <c r="X4" s="80">
        <f>W4+T4+K4</f>
        <v>0</v>
      </c>
      <c r="Y4" s="79" t="str">
        <f>MID(G4,3,2)</f>
        <v/>
      </c>
      <c r="Z4" s="47"/>
      <c r="AA4" s="47"/>
      <c r="AB4" s="47"/>
      <c r="AC4" s="47"/>
      <c r="AD4" s="48"/>
      <c r="AE4" s="49"/>
      <c r="AF4" s="81">
        <f>IF(OR(AC4="NO",AC4=""),COUNTIF(Z4:AB4,"=SI"),AD4)</f>
        <v>0</v>
      </c>
      <c r="AG4" s="82">
        <f t="shared" ref="AG4" si="0">IF(OR(Y4="EE",Y4="MM"),10,IF(AND(Y4="IC",AC4="SI",AF4&lt;=3),15,IF(AND(Y4="IC",AC4="SI",AF4&gt;3),15+AF4-3,IF(AND(Y4="IC",AC4&lt;&gt;"SI",AF4&lt;3),10,IF(AND(Y4="IC",AC4&lt;&gt;"SI",AF4&gt;=3),15,IF(AND(AC4="SI",(15+AF4-3)&gt;=21),21,IF(AND(AC4="SI",AF4&lt;=3),15,15+AF4-3)))))))</f>
        <v>12</v>
      </c>
      <c r="AH4" s="51"/>
      <c r="AI4" s="82">
        <f>IF(AH4="SI",6,0)</f>
        <v>0</v>
      </c>
      <c r="AJ4" s="51"/>
      <c r="AK4" s="82">
        <f t="shared" ref="AK4" si="1">IF(AND(AJ4="SI",AI4=0),3,0)</f>
        <v>0</v>
      </c>
      <c r="AL4" s="51"/>
      <c r="AM4" s="82">
        <f>IF(AL4="SI",4,0)</f>
        <v>0</v>
      </c>
      <c r="AN4" s="51"/>
      <c r="AO4" s="82">
        <f t="shared" ref="AO4" si="2">IF(AN4="SI",3,0)</f>
        <v>0</v>
      </c>
      <c r="AP4" s="51"/>
      <c r="AQ4" s="82">
        <f>IF(AP4="SI",4,0)</f>
        <v>0</v>
      </c>
      <c r="AR4" s="48"/>
      <c r="AS4" s="82">
        <f>IF(AR4&gt;=4,8,IF(AR4=1,3,AR4*2))</f>
        <v>0</v>
      </c>
      <c r="AT4" s="45"/>
      <c r="AU4" s="82">
        <f t="shared" ref="AU4" si="3">IF(AT4="SI",6,0)</f>
        <v>0</v>
      </c>
      <c r="AV4" s="45"/>
      <c r="AW4" s="50"/>
      <c r="AX4" s="48"/>
      <c r="AY4" s="82">
        <f>IF(AX4&gt;70,9,IF(AX4&gt;=51,7,IF(AX4&gt;=31,4,IF(AX4&gt;=15,2,0))))</f>
        <v>0</v>
      </c>
      <c r="AZ4" s="51"/>
      <c r="BA4" s="82">
        <f>IF(AZ4="SI",3,0)</f>
        <v>0</v>
      </c>
      <c r="BB4" s="80">
        <f>AG4+AI4+AK4+AM4+AO4+AQ4+AS4+AU4+AY4+BA4</f>
        <v>12</v>
      </c>
      <c r="BC4" s="45"/>
      <c r="BD4" s="51"/>
      <c r="BE4" s="82">
        <f>IF(BD4="SI",5,0)</f>
        <v>0</v>
      </c>
      <c r="BF4" s="51"/>
      <c r="BG4" s="82">
        <f>IF(BF4="SI",4,0)</f>
        <v>0</v>
      </c>
      <c r="BH4" s="51"/>
      <c r="BI4" s="82">
        <f>IF(BH4="SI",4,0)</f>
        <v>0</v>
      </c>
      <c r="BJ4" s="51"/>
      <c r="BK4" s="82">
        <f>IF(BJ4="SI",5,0)</f>
        <v>0</v>
      </c>
      <c r="BL4" s="45"/>
      <c r="BM4" s="50"/>
      <c r="BN4" s="83">
        <f>BE4+BG4+BI4+BK4</f>
        <v>0</v>
      </c>
    </row>
    <row r="5" spans="1:66" ht="15.6" thickTop="1" thickBot="1" x14ac:dyDescent="0.35"/>
    <row r="6" spans="1:66" ht="58.8" thickTop="1" thickBot="1" x14ac:dyDescent="0.35">
      <c r="G6" s="84" t="s">
        <v>114</v>
      </c>
      <c r="H6" s="56"/>
      <c r="I6" s="56"/>
    </row>
    <row r="7" spans="1:66" ht="15" thickTop="1" x14ac:dyDescent="0.3"/>
  </sheetData>
  <sheetProtection algorithmName="SHA-512" hashValue="PVy2jZZXT94BTYGlAzilyB8T7fA7zy0XjEZDOMUtVItWEGlt8nIC5UKDjLiAFlhtuhH9N7vrGnQtIKUJF86mMw==" saltValue="SPLfu3D/mTiWuLcRw1oa0g==" spinCount="100000" sheet="1" objects="1" scenarios="1"/>
  <mergeCells count="13">
    <mergeCell ref="BC1:BC3"/>
    <mergeCell ref="BD1:BN2"/>
    <mergeCell ref="J2:K2"/>
    <mergeCell ref="L2:T2"/>
    <mergeCell ref="U2:W2"/>
    <mergeCell ref="X2:X3"/>
    <mergeCell ref="Y2:AG2"/>
    <mergeCell ref="AH2:AW2"/>
    <mergeCell ref="AX2:BA2"/>
    <mergeCell ref="BB2:BB3"/>
    <mergeCell ref="A1:I2"/>
    <mergeCell ref="J1:X1"/>
    <mergeCell ref="Y1:BB1"/>
  </mergeCells>
  <dataValidations count="3">
    <dataValidation type="whole" allowBlank="1" showInputMessage="1" showErrorMessage="1" errorTitle="Errore" error="Puoi inserire solo un numero intero oppure lasciare vuota la casella" sqref="AD4 AX4 AR4" xr:uid="{C9B2419B-7451-41D8-B554-5A2E3F6A2CBF}">
      <formula1>0</formula1>
      <formula2>100</formula2>
    </dataValidation>
    <dataValidation type="list" allowBlank="1" showInputMessage="1" showErrorMessage="1" errorTitle="Errore" error="Puoi inserire solo &quot;si&quot; (&quot;SI&quot;) oppure &quot;no&quot; (&quot;NO&quot;)" sqref="Z4:AC4" xr:uid="{C0AD69A3-245B-4256-8B5A-15094CEBE1CF}">
      <formula1>"si, no,SI,NO"</formula1>
    </dataValidation>
    <dataValidation type="list" allowBlank="1" showInputMessage="1" showErrorMessage="1" errorTitle="Errore" error="Puoi inserire solo &quot;si&quot; (&quot;SI&quot;) oppure lasciare la casella vuota" sqref="AH4 BJ4 BH4 BF4 BD4 AZ4 AP4 AN4 AL4 AJ4" xr:uid="{21979AE1-C74C-4933-AEBF-740A83B90408}">
      <formula1>"si,SI"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0A0A3-CD4F-4774-9746-1C86F14C4117}">
  <dimension ref="A1:M58"/>
  <sheetViews>
    <sheetView workbookViewId="0">
      <selection activeCell="E5" sqref="E5"/>
    </sheetView>
  </sheetViews>
  <sheetFormatPr defaultColWidth="9.109375" defaultRowHeight="14.4" x14ac:dyDescent="0.3"/>
  <cols>
    <col min="1" max="1" width="1.88671875" style="4" customWidth="1"/>
    <col min="2" max="2" width="23" style="4" customWidth="1"/>
    <col min="3" max="3" width="4.6640625" style="4" customWidth="1"/>
    <col min="4" max="4" width="4.5546875" style="4" customWidth="1"/>
    <col min="5" max="5" width="17.88671875" style="4" customWidth="1"/>
    <col min="6" max="6" width="1.88671875" style="4" customWidth="1"/>
    <col min="7" max="7" width="33.88671875" style="4" customWidth="1"/>
    <col min="8" max="8" width="17.88671875" style="4" customWidth="1"/>
    <col min="9" max="9" width="1.88671875" style="4" customWidth="1"/>
    <col min="10" max="12" width="8.5546875" style="4" customWidth="1"/>
    <col min="13" max="13" width="1.88671875" style="4" customWidth="1"/>
    <col min="14" max="256" width="9.109375" style="4"/>
    <col min="257" max="257" width="1.88671875" style="4" customWidth="1"/>
    <col min="258" max="258" width="23" style="4" customWidth="1"/>
    <col min="259" max="259" width="4.6640625" style="4" customWidth="1"/>
    <col min="260" max="260" width="4.5546875" style="4" customWidth="1"/>
    <col min="261" max="261" width="17.88671875" style="4" customWidth="1"/>
    <col min="262" max="262" width="1.88671875" style="4" customWidth="1"/>
    <col min="263" max="263" width="33.88671875" style="4" customWidth="1"/>
    <col min="264" max="264" width="17.88671875" style="4" customWidth="1"/>
    <col min="265" max="265" width="1.88671875" style="4" customWidth="1"/>
    <col min="266" max="268" width="8.5546875" style="4" customWidth="1"/>
    <col min="269" max="269" width="1.88671875" style="4" customWidth="1"/>
    <col min="270" max="512" width="9.109375" style="4"/>
    <col min="513" max="513" width="1.88671875" style="4" customWidth="1"/>
    <col min="514" max="514" width="23" style="4" customWidth="1"/>
    <col min="515" max="515" width="4.6640625" style="4" customWidth="1"/>
    <col min="516" max="516" width="4.5546875" style="4" customWidth="1"/>
    <col min="517" max="517" width="17.88671875" style="4" customWidth="1"/>
    <col min="518" max="518" width="1.88671875" style="4" customWidth="1"/>
    <col min="519" max="519" width="33.88671875" style="4" customWidth="1"/>
    <col min="520" max="520" width="17.88671875" style="4" customWidth="1"/>
    <col min="521" max="521" width="1.88671875" style="4" customWidth="1"/>
    <col min="522" max="524" width="8.5546875" style="4" customWidth="1"/>
    <col min="525" max="525" width="1.88671875" style="4" customWidth="1"/>
    <col min="526" max="768" width="9.109375" style="4"/>
    <col min="769" max="769" width="1.88671875" style="4" customWidth="1"/>
    <col min="770" max="770" width="23" style="4" customWidth="1"/>
    <col min="771" max="771" width="4.6640625" style="4" customWidth="1"/>
    <col min="772" max="772" width="4.5546875" style="4" customWidth="1"/>
    <col min="773" max="773" width="17.88671875" style="4" customWidth="1"/>
    <col min="774" max="774" width="1.88671875" style="4" customWidth="1"/>
    <col min="775" max="775" width="33.88671875" style="4" customWidth="1"/>
    <col min="776" max="776" width="17.88671875" style="4" customWidth="1"/>
    <col min="777" max="777" width="1.88671875" style="4" customWidth="1"/>
    <col min="778" max="780" width="8.5546875" style="4" customWidth="1"/>
    <col min="781" max="781" width="1.88671875" style="4" customWidth="1"/>
    <col min="782" max="1024" width="9.109375" style="4"/>
    <col min="1025" max="1025" width="1.88671875" style="4" customWidth="1"/>
    <col min="1026" max="1026" width="23" style="4" customWidth="1"/>
    <col min="1027" max="1027" width="4.6640625" style="4" customWidth="1"/>
    <col min="1028" max="1028" width="4.5546875" style="4" customWidth="1"/>
    <col min="1029" max="1029" width="17.88671875" style="4" customWidth="1"/>
    <col min="1030" max="1030" width="1.88671875" style="4" customWidth="1"/>
    <col min="1031" max="1031" width="33.88671875" style="4" customWidth="1"/>
    <col min="1032" max="1032" width="17.88671875" style="4" customWidth="1"/>
    <col min="1033" max="1033" width="1.88671875" style="4" customWidth="1"/>
    <col min="1034" max="1036" width="8.5546875" style="4" customWidth="1"/>
    <col min="1037" max="1037" width="1.88671875" style="4" customWidth="1"/>
    <col min="1038" max="1280" width="9.109375" style="4"/>
    <col min="1281" max="1281" width="1.88671875" style="4" customWidth="1"/>
    <col min="1282" max="1282" width="23" style="4" customWidth="1"/>
    <col min="1283" max="1283" width="4.6640625" style="4" customWidth="1"/>
    <col min="1284" max="1284" width="4.5546875" style="4" customWidth="1"/>
    <col min="1285" max="1285" width="17.88671875" style="4" customWidth="1"/>
    <col min="1286" max="1286" width="1.88671875" style="4" customWidth="1"/>
    <col min="1287" max="1287" width="33.88671875" style="4" customWidth="1"/>
    <col min="1288" max="1288" width="17.88671875" style="4" customWidth="1"/>
    <col min="1289" max="1289" width="1.88671875" style="4" customWidth="1"/>
    <col min="1290" max="1292" width="8.5546875" style="4" customWidth="1"/>
    <col min="1293" max="1293" width="1.88671875" style="4" customWidth="1"/>
    <col min="1294" max="1536" width="9.109375" style="4"/>
    <col min="1537" max="1537" width="1.88671875" style="4" customWidth="1"/>
    <col min="1538" max="1538" width="23" style="4" customWidth="1"/>
    <col min="1539" max="1539" width="4.6640625" style="4" customWidth="1"/>
    <col min="1540" max="1540" width="4.5546875" style="4" customWidth="1"/>
    <col min="1541" max="1541" width="17.88671875" style="4" customWidth="1"/>
    <col min="1542" max="1542" width="1.88671875" style="4" customWidth="1"/>
    <col min="1543" max="1543" width="33.88671875" style="4" customWidth="1"/>
    <col min="1544" max="1544" width="17.88671875" style="4" customWidth="1"/>
    <col min="1545" max="1545" width="1.88671875" style="4" customWidth="1"/>
    <col min="1546" max="1548" width="8.5546875" style="4" customWidth="1"/>
    <col min="1549" max="1549" width="1.88671875" style="4" customWidth="1"/>
    <col min="1550" max="1792" width="9.109375" style="4"/>
    <col min="1793" max="1793" width="1.88671875" style="4" customWidth="1"/>
    <col min="1794" max="1794" width="23" style="4" customWidth="1"/>
    <col min="1795" max="1795" width="4.6640625" style="4" customWidth="1"/>
    <col min="1796" max="1796" width="4.5546875" style="4" customWidth="1"/>
    <col min="1797" max="1797" width="17.88671875" style="4" customWidth="1"/>
    <col min="1798" max="1798" width="1.88671875" style="4" customWidth="1"/>
    <col min="1799" max="1799" width="33.88671875" style="4" customWidth="1"/>
    <col min="1800" max="1800" width="17.88671875" style="4" customWidth="1"/>
    <col min="1801" max="1801" width="1.88671875" style="4" customWidth="1"/>
    <col min="1802" max="1804" width="8.5546875" style="4" customWidth="1"/>
    <col min="1805" max="1805" width="1.88671875" style="4" customWidth="1"/>
    <col min="1806" max="2048" width="9.109375" style="4"/>
    <col min="2049" max="2049" width="1.88671875" style="4" customWidth="1"/>
    <col min="2050" max="2050" width="23" style="4" customWidth="1"/>
    <col min="2051" max="2051" width="4.6640625" style="4" customWidth="1"/>
    <col min="2052" max="2052" width="4.5546875" style="4" customWidth="1"/>
    <col min="2053" max="2053" width="17.88671875" style="4" customWidth="1"/>
    <col min="2054" max="2054" width="1.88671875" style="4" customWidth="1"/>
    <col min="2055" max="2055" width="33.88671875" style="4" customWidth="1"/>
    <col min="2056" max="2056" width="17.88671875" style="4" customWidth="1"/>
    <col min="2057" max="2057" width="1.88671875" style="4" customWidth="1"/>
    <col min="2058" max="2060" width="8.5546875" style="4" customWidth="1"/>
    <col min="2061" max="2061" width="1.88671875" style="4" customWidth="1"/>
    <col min="2062" max="2304" width="9.109375" style="4"/>
    <col min="2305" max="2305" width="1.88671875" style="4" customWidth="1"/>
    <col min="2306" max="2306" width="23" style="4" customWidth="1"/>
    <col min="2307" max="2307" width="4.6640625" style="4" customWidth="1"/>
    <col min="2308" max="2308" width="4.5546875" style="4" customWidth="1"/>
    <col min="2309" max="2309" width="17.88671875" style="4" customWidth="1"/>
    <col min="2310" max="2310" width="1.88671875" style="4" customWidth="1"/>
    <col min="2311" max="2311" width="33.88671875" style="4" customWidth="1"/>
    <col min="2312" max="2312" width="17.88671875" style="4" customWidth="1"/>
    <col min="2313" max="2313" width="1.88671875" style="4" customWidth="1"/>
    <col min="2314" max="2316" width="8.5546875" style="4" customWidth="1"/>
    <col min="2317" max="2317" width="1.88671875" style="4" customWidth="1"/>
    <col min="2318" max="2560" width="9.109375" style="4"/>
    <col min="2561" max="2561" width="1.88671875" style="4" customWidth="1"/>
    <col min="2562" max="2562" width="23" style="4" customWidth="1"/>
    <col min="2563" max="2563" width="4.6640625" style="4" customWidth="1"/>
    <col min="2564" max="2564" width="4.5546875" style="4" customWidth="1"/>
    <col min="2565" max="2565" width="17.88671875" style="4" customWidth="1"/>
    <col min="2566" max="2566" width="1.88671875" style="4" customWidth="1"/>
    <col min="2567" max="2567" width="33.88671875" style="4" customWidth="1"/>
    <col min="2568" max="2568" width="17.88671875" style="4" customWidth="1"/>
    <col min="2569" max="2569" width="1.88671875" style="4" customWidth="1"/>
    <col min="2570" max="2572" width="8.5546875" style="4" customWidth="1"/>
    <col min="2573" max="2573" width="1.88671875" style="4" customWidth="1"/>
    <col min="2574" max="2816" width="9.109375" style="4"/>
    <col min="2817" max="2817" width="1.88671875" style="4" customWidth="1"/>
    <col min="2818" max="2818" width="23" style="4" customWidth="1"/>
    <col min="2819" max="2819" width="4.6640625" style="4" customWidth="1"/>
    <col min="2820" max="2820" width="4.5546875" style="4" customWidth="1"/>
    <col min="2821" max="2821" width="17.88671875" style="4" customWidth="1"/>
    <col min="2822" max="2822" width="1.88671875" style="4" customWidth="1"/>
    <col min="2823" max="2823" width="33.88671875" style="4" customWidth="1"/>
    <col min="2824" max="2824" width="17.88671875" style="4" customWidth="1"/>
    <col min="2825" max="2825" width="1.88671875" style="4" customWidth="1"/>
    <col min="2826" max="2828" width="8.5546875" style="4" customWidth="1"/>
    <col min="2829" max="2829" width="1.88671875" style="4" customWidth="1"/>
    <col min="2830" max="3072" width="9.109375" style="4"/>
    <col min="3073" max="3073" width="1.88671875" style="4" customWidth="1"/>
    <col min="3074" max="3074" width="23" style="4" customWidth="1"/>
    <col min="3075" max="3075" width="4.6640625" style="4" customWidth="1"/>
    <col min="3076" max="3076" width="4.5546875" style="4" customWidth="1"/>
    <col min="3077" max="3077" width="17.88671875" style="4" customWidth="1"/>
    <col min="3078" max="3078" width="1.88671875" style="4" customWidth="1"/>
    <col min="3079" max="3079" width="33.88671875" style="4" customWidth="1"/>
    <col min="3080" max="3080" width="17.88671875" style="4" customWidth="1"/>
    <col min="3081" max="3081" width="1.88671875" style="4" customWidth="1"/>
    <col min="3082" max="3084" width="8.5546875" style="4" customWidth="1"/>
    <col min="3085" max="3085" width="1.88671875" style="4" customWidth="1"/>
    <col min="3086" max="3328" width="9.109375" style="4"/>
    <col min="3329" max="3329" width="1.88671875" style="4" customWidth="1"/>
    <col min="3330" max="3330" width="23" style="4" customWidth="1"/>
    <col min="3331" max="3331" width="4.6640625" style="4" customWidth="1"/>
    <col min="3332" max="3332" width="4.5546875" style="4" customWidth="1"/>
    <col min="3333" max="3333" width="17.88671875" style="4" customWidth="1"/>
    <col min="3334" max="3334" width="1.88671875" style="4" customWidth="1"/>
    <col min="3335" max="3335" width="33.88671875" style="4" customWidth="1"/>
    <col min="3336" max="3336" width="17.88671875" style="4" customWidth="1"/>
    <col min="3337" max="3337" width="1.88671875" style="4" customWidth="1"/>
    <col min="3338" max="3340" width="8.5546875" style="4" customWidth="1"/>
    <col min="3341" max="3341" width="1.88671875" style="4" customWidth="1"/>
    <col min="3342" max="3584" width="9.109375" style="4"/>
    <col min="3585" max="3585" width="1.88671875" style="4" customWidth="1"/>
    <col min="3586" max="3586" width="23" style="4" customWidth="1"/>
    <col min="3587" max="3587" width="4.6640625" style="4" customWidth="1"/>
    <col min="3588" max="3588" width="4.5546875" style="4" customWidth="1"/>
    <col min="3589" max="3589" width="17.88671875" style="4" customWidth="1"/>
    <col min="3590" max="3590" width="1.88671875" style="4" customWidth="1"/>
    <col min="3591" max="3591" width="33.88671875" style="4" customWidth="1"/>
    <col min="3592" max="3592" width="17.88671875" style="4" customWidth="1"/>
    <col min="3593" max="3593" width="1.88671875" style="4" customWidth="1"/>
    <col min="3594" max="3596" width="8.5546875" style="4" customWidth="1"/>
    <col min="3597" max="3597" width="1.88671875" style="4" customWidth="1"/>
    <col min="3598" max="3840" width="9.109375" style="4"/>
    <col min="3841" max="3841" width="1.88671875" style="4" customWidth="1"/>
    <col min="3842" max="3842" width="23" style="4" customWidth="1"/>
    <col min="3843" max="3843" width="4.6640625" style="4" customWidth="1"/>
    <col min="3844" max="3844" width="4.5546875" style="4" customWidth="1"/>
    <col min="3845" max="3845" width="17.88671875" style="4" customWidth="1"/>
    <col min="3846" max="3846" width="1.88671875" style="4" customWidth="1"/>
    <col min="3847" max="3847" width="33.88671875" style="4" customWidth="1"/>
    <col min="3848" max="3848" width="17.88671875" style="4" customWidth="1"/>
    <col min="3849" max="3849" width="1.88671875" style="4" customWidth="1"/>
    <col min="3850" max="3852" width="8.5546875" style="4" customWidth="1"/>
    <col min="3853" max="3853" width="1.88671875" style="4" customWidth="1"/>
    <col min="3854" max="4096" width="9.109375" style="4"/>
    <col min="4097" max="4097" width="1.88671875" style="4" customWidth="1"/>
    <col min="4098" max="4098" width="23" style="4" customWidth="1"/>
    <col min="4099" max="4099" width="4.6640625" style="4" customWidth="1"/>
    <col min="4100" max="4100" width="4.5546875" style="4" customWidth="1"/>
    <col min="4101" max="4101" width="17.88671875" style="4" customWidth="1"/>
    <col min="4102" max="4102" width="1.88671875" style="4" customWidth="1"/>
    <col min="4103" max="4103" width="33.88671875" style="4" customWidth="1"/>
    <col min="4104" max="4104" width="17.88671875" style="4" customWidth="1"/>
    <col min="4105" max="4105" width="1.88671875" style="4" customWidth="1"/>
    <col min="4106" max="4108" width="8.5546875" style="4" customWidth="1"/>
    <col min="4109" max="4109" width="1.88671875" style="4" customWidth="1"/>
    <col min="4110" max="4352" width="9.109375" style="4"/>
    <col min="4353" max="4353" width="1.88671875" style="4" customWidth="1"/>
    <col min="4354" max="4354" width="23" style="4" customWidth="1"/>
    <col min="4355" max="4355" width="4.6640625" style="4" customWidth="1"/>
    <col min="4356" max="4356" width="4.5546875" style="4" customWidth="1"/>
    <col min="4357" max="4357" width="17.88671875" style="4" customWidth="1"/>
    <col min="4358" max="4358" width="1.88671875" style="4" customWidth="1"/>
    <col min="4359" max="4359" width="33.88671875" style="4" customWidth="1"/>
    <col min="4360" max="4360" width="17.88671875" style="4" customWidth="1"/>
    <col min="4361" max="4361" width="1.88671875" style="4" customWidth="1"/>
    <col min="4362" max="4364" width="8.5546875" style="4" customWidth="1"/>
    <col min="4365" max="4365" width="1.88671875" style="4" customWidth="1"/>
    <col min="4366" max="4608" width="9.109375" style="4"/>
    <col min="4609" max="4609" width="1.88671875" style="4" customWidth="1"/>
    <col min="4610" max="4610" width="23" style="4" customWidth="1"/>
    <col min="4611" max="4611" width="4.6640625" style="4" customWidth="1"/>
    <col min="4612" max="4612" width="4.5546875" style="4" customWidth="1"/>
    <col min="4613" max="4613" width="17.88671875" style="4" customWidth="1"/>
    <col min="4614" max="4614" width="1.88671875" style="4" customWidth="1"/>
    <col min="4615" max="4615" width="33.88671875" style="4" customWidth="1"/>
    <col min="4616" max="4616" width="17.88671875" style="4" customWidth="1"/>
    <col min="4617" max="4617" width="1.88671875" style="4" customWidth="1"/>
    <col min="4618" max="4620" width="8.5546875" style="4" customWidth="1"/>
    <col min="4621" max="4621" width="1.88671875" style="4" customWidth="1"/>
    <col min="4622" max="4864" width="9.109375" style="4"/>
    <col min="4865" max="4865" width="1.88671875" style="4" customWidth="1"/>
    <col min="4866" max="4866" width="23" style="4" customWidth="1"/>
    <col min="4867" max="4867" width="4.6640625" style="4" customWidth="1"/>
    <col min="4868" max="4868" width="4.5546875" style="4" customWidth="1"/>
    <col min="4869" max="4869" width="17.88671875" style="4" customWidth="1"/>
    <col min="4870" max="4870" width="1.88671875" style="4" customWidth="1"/>
    <col min="4871" max="4871" width="33.88671875" style="4" customWidth="1"/>
    <col min="4872" max="4872" width="17.88671875" style="4" customWidth="1"/>
    <col min="4873" max="4873" width="1.88671875" style="4" customWidth="1"/>
    <col min="4874" max="4876" width="8.5546875" style="4" customWidth="1"/>
    <col min="4877" max="4877" width="1.88671875" style="4" customWidth="1"/>
    <col min="4878" max="5120" width="9.109375" style="4"/>
    <col min="5121" max="5121" width="1.88671875" style="4" customWidth="1"/>
    <col min="5122" max="5122" width="23" style="4" customWidth="1"/>
    <col min="5123" max="5123" width="4.6640625" style="4" customWidth="1"/>
    <col min="5124" max="5124" width="4.5546875" style="4" customWidth="1"/>
    <col min="5125" max="5125" width="17.88671875" style="4" customWidth="1"/>
    <col min="5126" max="5126" width="1.88671875" style="4" customWidth="1"/>
    <col min="5127" max="5127" width="33.88671875" style="4" customWidth="1"/>
    <col min="5128" max="5128" width="17.88671875" style="4" customWidth="1"/>
    <col min="5129" max="5129" width="1.88671875" style="4" customWidth="1"/>
    <col min="5130" max="5132" width="8.5546875" style="4" customWidth="1"/>
    <col min="5133" max="5133" width="1.88671875" style="4" customWidth="1"/>
    <col min="5134" max="5376" width="9.109375" style="4"/>
    <col min="5377" max="5377" width="1.88671875" style="4" customWidth="1"/>
    <col min="5378" max="5378" width="23" style="4" customWidth="1"/>
    <col min="5379" max="5379" width="4.6640625" style="4" customWidth="1"/>
    <col min="5380" max="5380" width="4.5546875" style="4" customWidth="1"/>
    <col min="5381" max="5381" width="17.88671875" style="4" customWidth="1"/>
    <col min="5382" max="5382" width="1.88671875" style="4" customWidth="1"/>
    <col min="5383" max="5383" width="33.88671875" style="4" customWidth="1"/>
    <col min="5384" max="5384" width="17.88671875" style="4" customWidth="1"/>
    <col min="5385" max="5385" width="1.88671875" style="4" customWidth="1"/>
    <col min="5386" max="5388" width="8.5546875" style="4" customWidth="1"/>
    <col min="5389" max="5389" width="1.88671875" style="4" customWidth="1"/>
    <col min="5390" max="5632" width="9.109375" style="4"/>
    <col min="5633" max="5633" width="1.88671875" style="4" customWidth="1"/>
    <col min="5634" max="5634" width="23" style="4" customWidth="1"/>
    <col min="5635" max="5635" width="4.6640625" style="4" customWidth="1"/>
    <col min="5636" max="5636" width="4.5546875" style="4" customWidth="1"/>
    <col min="5637" max="5637" width="17.88671875" style="4" customWidth="1"/>
    <col min="5638" max="5638" width="1.88671875" style="4" customWidth="1"/>
    <col min="5639" max="5639" width="33.88671875" style="4" customWidth="1"/>
    <col min="5640" max="5640" width="17.88671875" style="4" customWidth="1"/>
    <col min="5641" max="5641" width="1.88671875" style="4" customWidth="1"/>
    <col min="5642" max="5644" width="8.5546875" style="4" customWidth="1"/>
    <col min="5645" max="5645" width="1.88671875" style="4" customWidth="1"/>
    <col min="5646" max="5888" width="9.109375" style="4"/>
    <col min="5889" max="5889" width="1.88671875" style="4" customWidth="1"/>
    <col min="5890" max="5890" width="23" style="4" customWidth="1"/>
    <col min="5891" max="5891" width="4.6640625" style="4" customWidth="1"/>
    <col min="5892" max="5892" width="4.5546875" style="4" customWidth="1"/>
    <col min="5893" max="5893" width="17.88671875" style="4" customWidth="1"/>
    <col min="5894" max="5894" width="1.88671875" style="4" customWidth="1"/>
    <col min="5895" max="5895" width="33.88671875" style="4" customWidth="1"/>
    <col min="5896" max="5896" width="17.88671875" style="4" customWidth="1"/>
    <col min="5897" max="5897" width="1.88671875" style="4" customWidth="1"/>
    <col min="5898" max="5900" width="8.5546875" style="4" customWidth="1"/>
    <col min="5901" max="5901" width="1.88671875" style="4" customWidth="1"/>
    <col min="5902" max="6144" width="9.109375" style="4"/>
    <col min="6145" max="6145" width="1.88671875" style="4" customWidth="1"/>
    <col min="6146" max="6146" width="23" style="4" customWidth="1"/>
    <col min="6147" max="6147" width="4.6640625" style="4" customWidth="1"/>
    <col min="6148" max="6148" width="4.5546875" style="4" customWidth="1"/>
    <col min="6149" max="6149" width="17.88671875" style="4" customWidth="1"/>
    <col min="6150" max="6150" width="1.88671875" style="4" customWidth="1"/>
    <col min="6151" max="6151" width="33.88671875" style="4" customWidth="1"/>
    <col min="6152" max="6152" width="17.88671875" style="4" customWidth="1"/>
    <col min="6153" max="6153" width="1.88671875" style="4" customWidth="1"/>
    <col min="6154" max="6156" width="8.5546875" style="4" customWidth="1"/>
    <col min="6157" max="6157" width="1.88671875" style="4" customWidth="1"/>
    <col min="6158" max="6400" width="9.109375" style="4"/>
    <col min="6401" max="6401" width="1.88671875" style="4" customWidth="1"/>
    <col min="6402" max="6402" width="23" style="4" customWidth="1"/>
    <col min="6403" max="6403" width="4.6640625" style="4" customWidth="1"/>
    <col min="6404" max="6404" width="4.5546875" style="4" customWidth="1"/>
    <col min="6405" max="6405" width="17.88671875" style="4" customWidth="1"/>
    <col min="6406" max="6406" width="1.88671875" style="4" customWidth="1"/>
    <col min="6407" max="6407" width="33.88671875" style="4" customWidth="1"/>
    <col min="6408" max="6408" width="17.88671875" style="4" customWidth="1"/>
    <col min="6409" max="6409" width="1.88671875" style="4" customWidth="1"/>
    <col min="6410" max="6412" width="8.5546875" style="4" customWidth="1"/>
    <col min="6413" max="6413" width="1.88671875" style="4" customWidth="1"/>
    <col min="6414" max="6656" width="9.109375" style="4"/>
    <col min="6657" max="6657" width="1.88671875" style="4" customWidth="1"/>
    <col min="6658" max="6658" width="23" style="4" customWidth="1"/>
    <col min="6659" max="6659" width="4.6640625" style="4" customWidth="1"/>
    <col min="6660" max="6660" width="4.5546875" style="4" customWidth="1"/>
    <col min="6661" max="6661" width="17.88671875" style="4" customWidth="1"/>
    <col min="6662" max="6662" width="1.88671875" style="4" customWidth="1"/>
    <col min="6663" max="6663" width="33.88671875" style="4" customWidth="1"/>
    <col min="6664" max="6664" width="17.88671875" style="4" customWidth="1"/>
    <col min="6665" max="6665" width="1.88671875" style="4" customWidth="1"/>
    <col min="6666" max="6668" width="8.5546875" style="4" customWidth="1"/>
    <col min="6669" max="6669" width="1.88671875" style="4" customWidth="1"/>
    <col min="6670" max="6912" width="9.109375" style="4"/>
    <col min="6913" max="6913" width="1.88671875" style="4" customWidth="1"/>
    <col min="6914" max="6914" width="23" style="4" customWidth="1"/>
    <col min="6915" max="6915" width="4.6640625" style="4" customWidth="1"/>
    <col min="6916" max="6916" width="4.5546875" style="4" customWidth="1"/>
    <col min="6917" max="6917" width="17.88671875" style="4" customWidth="1"/>
    <col min="6918" max="6918" width="1.88671875" style="4" customWidth="1"/>
    <col min="6919" max="6919" width="33.88671875" style="4" customWidth="1"/>
    <col min="6920" max="6920" width="17.88671875" style="4" customWidth="1"/>
    <col min="6921" max="6921" width="1.88671875" style="4" customWidth="1"/>
    <col min="6922" max="6924" width="8.5546875" style="4" customWidth="1"/>
    <col min="6925" max="6925" width="1.88671875" style="4" customWidth="1"/>
    <col min="6926" max="7168" width="9.109375" style="4"/>
    <col min="7169" max="7169" width="1.88671875" style="4" customWidth="1"/>
    <col min="7170" max="7170" width="23" style="4" customWidth="1"/>
    <col min="7171" max="7171" width="4.6640625" style="4" customWidth="1"/>
    <col min="7172" max="7172" width="4.5546875" style="4" customWidth="1"/>
    <col min="7173" max="7173" width="17.88671875" style="4" customWidth="1"/>
    <col min="7174" max="7174" width="1.88671875" style="4" customWidth="1"/>
    <col min="7175" max="7175" width="33.88671875" style="4" customWidth="1"/>
    <col min="7176" max="7176" width="17.88671875" style="4" customWidth="1"/>
    <col min="7177" max="7177" width="1.88671875" style="4" customWidth="1"/>
    <col min="7178" max="7180" width="8.5546875" style="4" customWidth="1"/>
    <col min="7181" max="7181" width="1.88671875" style="4" customWidth="1"/>
    <col min="7182" max="7424" width="9.109375" style="4"/>
    <col min="7425" max="7425" width="1.88671875" style="4" customWidth="1"/>
    <col min="7426" max="7426" width="23" style="4" customWidth="1"/>
    <col min="7427" max="7427" width="4.6640625" style="4" customWidth="1"/>
    <col min="7428" max="7428" width="4.5546875" style="4" customWidth="1"/>
    <col min="7429" max="7429" width="17.88671875" style="4" customWidth="1"/>
    <col min="7430" max="7430" width="1.88671875" style="4" customWidth="1"/>
    <col min="7431" max="7431" width="33.88671875" style="4" customWidth="1"/>
    <col min="7432" max="7432" width="17.88671875" style="4" customWidth="1"/>
    <col min="7433" max="7433" width="1.88671875" style="4" customWidth="1"/>
    <col min="7434" max="7436" width="8.5546875" style="4" customWidth="1"/>
    <col min="7437" max="7437" width="1.88671875" style="4" customWidth="1"/>
    <col min="7438" max="7680" width="9.109375" style="4"/>
    <col min="7681" max="7681" width="1.88671875" style="4" customWidth="1"/>
    <col min="7682" max="7682" width="23" style="4" customWidth="1"/>
    <col min="7683" max="7683" width="4.6640625" style="4" customWidth="1"/>
    <col min="7684" max="7684" width="4.5546875" style="4" customWidth="1"/>
    <col min="7685" max="7685" width="17.88671875" style="4" customWidth="1"/>
    <col min="7686" max="7686" width="1.88671875" style="4" customWidth="1"/>
    <col min="7687" max="7687" width="33.88671875" style="4" customWidth="1"/>
    <col min="7688" max="7688" width="17.88671875" style="4" customWidth="1"/>
    <col min="7689" max="7689" width="1.88671875" style="4" customWidth="1"/>
    <col min="7690" max="7692" width="8.5546875" style="4" customWidth="1"/>
    <col min="7693" max="7693" width="1.88671875" style="4" customWidth="1"/>
    <col min="7694" max="7936" width="9.109375" style="4"/>
    <col min="7937" max="7937" width="1.88671875" style="4" customWidth="1"/>
    <col min="7938" max="7938" width="23" style="4" customWidth="1"/>
    <col min="7939" max="7939" width="4.6640625" style="4" customWidth="1"/>
    <col min="7940" max="7940" width="4.5546875" style="4" customWidth="1"/>
    <col min="7941" max="7941" width="17.88671875" style="4" customWidth="1"/>
    <col min="7942" max="7942" width="1.88671875" style="4" customWidth="1"/>
    <col min="7943" max="7943" width="33.88671875" style="4" customWidth="1"/>
    <col min="7944" max="7944" width="17.88671875" style="4" customWidth="1"/>
    <col min="7945" max="7945" width="1.88671875" style="4" customWidth="1"/>
    <col min="7946" max="7948" width="8.5546875" style="4" customWidth="1"/>
    <col min="7949" max="7949" width="1.88671875" style="4" customWidth="1"/>
    <col min="7950" max="8192" width="9.109375" style="4"/>
    <col min="8193" max="8193" width="1.88671875" style="4" customWidth="1"/>
    <col min="8194" max="8194" width="23" style="4" customWidth="1"/>
    <col min="8195" max="8195" width="4.6640625" style="4" customWidth="1"/>
    <col min="8196" max="8196" width="4.5546875" style="4" customWidth="1"/>
    <col min="8197" max="8197" width="17.88671875" style="4" customWidth="1"/>
    <col min="8198" max="8198" width="1.88671875" style="4" customWidth="1"/>
    <col min="8199" max="8199" width="33.88671875" style="4" customWidth="1"/>
    <col min="8200" max="8200" width="17.88671875" style="4" customWidth="1"/>
    <col min="8201" max="8201" width="1.88671875" style="4" customWidth="1"/>
    <col min="8202" max="8204" width="8.5546875" style="4" customWidth="1"/>
    <col min="8205" max="8205" width="1.88671875" style="4" customWidth="1"/>
    <col min="8206" max="8448" width="9.109375" style="4"/>
    <col min="8449" max="8449" width="1.88671875" style="4" customWidth="1"/>
    <col min="8450" max="8450" width="23" style="4" customWidth="1"/>
    <col min="8451" max="8451" width="4.6640625" style="4" customWidth="1"/>
    <col min="8452" max="8452" width="4.5546875" style="4" customWidth="1"/>
    <col min="8453" max="8453" width="17.88671875" style="4" customWidth="1"/>
    <col min="8454" max="8454" width="1.88671875" style="4" customWidth="1"/>
    <col min="8455" max="8455" width="33.88671875" style="4" customWidth="1"/>
    <col min="8456" max="8456" width="17.88671875" style="4" customWidth="1"/>
    <col min="8457" max="8457" width="1.88671875" style="4" customWidth="1"/>
    <col min="8458" max="8460" width="8.5546875" style="4" customWidth="1"/>
    <col min="8461" max="8461" width="1.88671875" style="4" customWidth="1"/>
    <col min="8462" max="8704" width="9.109375" style="4"/>
    <col min="8705" max="8705" width="1.88671875" style="4" customWidth="1"/>
    <col min="8706" max="8706" width="23" style="4" customWidth="1"/>
    <col min="8707" max="8707" width="4.6640625" style="4" customWidth="1"/>
    <col min="8708" max="8708" width="4.5546875" style="4" customWidth="1"/>
    <col min="8709" max="8709" width="17.88671875" style="4" customWidth="1"/>
    <col min="8710" max="8710" width="1.88671875" style="4" customWidth="1"/>
    <col min="8711" max="8711" width="33.88671875" style="4" customWidth="1"/>
    <col min="8712" max="8712" width="17.88671875" style="4" customWidth="1"/>
    <col min="8713" max="8713" width="1.88671875" style="4" customWidth="1"/>
    <col min="8714" max="8716" width="8.5546875" style="4" customWidth="1"/>
    <col min="8717" max="8717" width="1.88671875" style="4" customWidth="1"/>
    <col min="8718" max="8960" width="9.109375" style="4"/>
    <col min="8961" max="8961" width="1.88671875" style="4" customWidth="1"/>
    <col min="8962" max="8962" width="23" style="4" customWidth="1"/>
    <col min="8963" max="8963" width="4.6640625" style="4" customWidth="1"/>
    <col min="8964" max="8964" width="4.5546875" style="4" customWidth="1"/>
    <col min="8965" max="8965" width="17.88671875" style="4" customWidth="1"/>
    <col min="8966" max="8966" width="1.88671875" style="4" customWidth="1"/>
    <col min="8967" max="8967" width="33.88671875" style="4" customWidth="1"/>
    <col min="8968" max="8968" width="17.88671875" style="4" customWidth="1"/>
    <col min="8969" max="8969" width="1.88671875" style="4" customWidth="1"/>
    <col min="8970" max="8972" width="8.5546875" style="4" customWidth="1"/>
    <col min="8973" max="8973" width="1.88671875" style="4" customWidth="1"/>
    <col min="8974" max="9216" width="9.109375" style="4"/>
    <col min="9217" max="9217" width="1.88671875" style="4" customWidth="1"/>
    <col min="9218" max="9218" width="23" style="4" customWidth="1"/>
    <col min="9219" max="9219" width="4.6640625" style="4" customWidth="1"/>
    <col min="9220" max="9220" width="4.5546875" style="4" customWidth="1"/>
    <col min="9221" max="9221" width="17.88671875" style="4" customWidth="1"/>
    <col min="9222" max="9222" width="1.88671875" style="4" customWidth="1"/>
    <col min="9223" max="9223" width="33.88671875" style="4" customWidth="1"/>
    <col min="9224" max="9224" width="17.88671875" style="4" customWidth="1"/>
    <col min="9225" max="9225" width="1.88671875" style="4" customWidth="1"/>
    <col min="9226" max="9228" width="8.5546875" style="4" customWidth="1"/>
    <col min="9229" max="9229" width="1.88671875" style="4" customWidth="1"/>
    <col min="9230" max="9472" width="9.109375" style="4"/>
    <col min="9473" max="9473" width="1.88671875" style="4" customWidth="1"/>
    <col min="9474" max="9474" width="23" style="4" customWidth="1"/>
    <col min="9475" max="9475" width="4.6640625" style="4" customWidth="1"/>
    <col min="9476" max="9476" width="4.5546875" style="4" customWidth="1"/>
    <col min="9477" max="9477" width="17.88671875" style="4" customWidth="1"/>
    <col min="9478" max="9478" width="1.88671875" style="4" customWidth="1"/>
    <col min="9479" max="9479" width="33.88671875" style="4" customWidth="1"/>
    <col min="9480" max="9480" width="17.88671875" style="4" customWidth="1"/>
    <col min="9481" max="9481" width="1.88671875" style="4" customWidth="1"/>
    <col min="9482" max="9484" width="8.5546875" style="4" customWidth="1"/>
    <col min="9485" max="9485" width="1.88671875" style="4" customWidth="1"/>
    <col min="9486" max="9728" width="9.109375" style="4"/>
    <col min="9729" max="9729" width="1.88671875" style="4" customWidth="1"/>
    <col min="9730" max="9730" width="23" style="4" customWidth="1"/>
    <col min="9731" max="9731" width="4.6640625" style="4" customWidth="1"/>
    <col min="9732" max="9732" width="4.5546875" style="4" customWidth="1"/>
    <col min="9733" max="9733" width="17.88671875" style="4" customWidth="1"/>
    <col min="9734" max="9734" width="1.88671875" style="4" customWidth="1"/>
    <col min="9735" max="9735" width="33.88671875" style="4" customWidth="1"/>
    <col min="9736" max="9736" width="17.88671875" style="4" customWidth="1"/>
    <col min="9737" max="9737" width="1.88671875" style="4" customWidth="1"/>
    <col min="9738" max="9740" width="8.5546875" style="4" customWidth="1"/>
    <col min="9741" max="9741" width="1.88671875" style="4" customWidth="1"/>
    <col min="9742" max="9984" width="9.109375" style="4"/>
    <col min="9985" max="9985" width="1.88671875" style="4" customWidth="1"/>
    <col min="9986" max="9986" width="23" style="4" customWidth="1"/>
    <col min="9987" max="9987" width="4.6640625" style="4" customWidth="1"/>
    <col min="9988" max="9988" width="4.5546875" style="4" customWidth="1"/>
    <col min="9989" max="9989" width="17.88671875" style="4" customWidth="1"/>
    <col min="9990" max="9990" width="1.88671875" style="4" customWidth="1"/>
    <col min="9991" max="9991" width="33.88671875" style="4" customWidth="1"/>
    <col min="9992" max="9992" width="17.88671875" style="4" customWidth="1"/>
    <col min="9993" max="9993" width="1.88671875" style="4" customWidth="1"/>
    <col min="9994" max="9996" width="8.5546875" style="4" customWidth="1"/>
    <col min="9997" max="9997" width="1.88671875" style="4" customWidth="1"/>
    <col min="9998" max="10240" width="9.109375" style="4"/>
    <col min="10241" max="10241" width="1.88671875" style="4" customWidth="1"/>
    <col min="10242" max="10242" width="23" style="4" customWidth="1"/>
    <col min="10243" max="10243" width="4.6640625" style="4" customWidth="1"/>
    <col min="10244" max="10244" width="4.5546875" style="4" customWidth="1"/>
    <col min="10245" max="10245" width="17.88671875" style="4" customWidth="1"/>
    <col min="10246" max="10246" width="1.88671875" style="4" customWidth="1"/>
    <col min="10247" max="10247" width="33.88671875" style="4" customWidth="1"/>
    <col min="10248" max="10248" width="17.88671875" style="4" customWidth="1"/>
    <col min="10249" max="10249" width="1.88671875" style="4" customWidth="1"/>
    <col min="10250" max="10252" width="8.5546875" style="4" customWidth="1"/>
    <col min="10253" max="10253" width="1.88671875" style="4" customWidth="1"/>
    <col min="10254" max="10496" width="9.109375" style="4"/>
    <col min="10497" max="10497" width="1.88671875" style="4" customWidth="1"/>
    <col min="10498" max="10498" width="23" style="4" customWidth="1"/>
    <col min="10499" max="10499" width="4.6640625" style="4" customWidth="1"/>
    <col min="10500" max="10500" width="4.5546875" style="4" customWidth="1"/>
    <col min="10501" max="10501" width="17.88671875" style="4" customWidth="1"/>
    <col min="10502" max="10502" width="1.88671875" style="4" customWidth="1"/>
    <col min="10503" max="10503" width="33.88671875" style="4" customWidth="1"/>
    <col min="10504" max="10504" width="17.88671875" style="4" customWidth="1"/>
    <col min="10505" max="10505" width="1.88671875" style="4" customWidth="1"/>
    <col min="10506" max="10508" width="8.5546875" style="4" customWidth="1"/>
    <col min="10509" max="10509" width="1.88671875" style="4" customWidth="1"/>
    <col min="10510" max="10752" width="9.109375" style="4"/>
    <col min="10753" max="10753" width="1.88671875" style="4" customWidth="1"/>
    <col min="10754" max="10754" width="23" style="4" customWidth="1"/>
    <col min="10755" max="10755" width="4.6640625" style="4" customWidth="1"/>
    <col min="10756" max="10756" width="4.5546875" style="4" customWidth="1"/>
    <col min="10757" max="10757" width="17.88671875" style="4" customWidth="1"/>
    <col min="10758" max="10758" width="1.88671875" style="4" customWidth="1"/>
    <col min="10759" max="10759" width="33.88671875" style="4" customWidth="1"/>
    <col min="10760" max="10760" width="17.88671875" style="4" customWidth="1"/>
    <col min="10761" max="10761" width="1.88671875" style="4" customWidth="1"/>
    <col min="10762" max="10764" width="8.5546875" style="4" customWidth="1"/>
    <col min="10765" max="10765" width="1.88671875" style="4" customWidth="1"/>
    <col min="10766" max="11008" width="9.109375" style="4"/>
    <col min="11009" max="11009" width="1.88671875" style="4" customWidth="1"/>
    <col min="11010" max="11010" width="23" style="4" customWidth="1"/>
    <col min="11011" max="11011" width="4.6640625" style="4" customWidth="1"/>
    <col min="11012" max="11012" width="4.5546875" style="4" customWidth="1"/>
    <col min="11013" max="11013" width="17.88671875" style="4" customWidth="1"/>
    <col min="11014" max="11014" width="1.88671875" style="4" customWidth="1"/>
    <col min="11015" max="11015" width="33.88671875" style="4" customWidth="1"/>
    <col min="11016" max="11016" width="17.88671875" style="4" customWidth="1"/>
    <col min="11017" max="11017" width="1.88671875" style="4" customWidth="1"/>
    <col min="11018" max="11020" width="8.5546875" style="4" customWidth="1"/>
    <col min="11021" max="11021" width="1.88671875" style="4" customWidth="1"/>
    <col min="11022" max="11264" width="9.109375" style="4"/>
    <col min="11265" max="11265" width="1.88671875" style="4" customWidth="1"/>
    <col min="11266" max="11266" width="23" style="4" customWidth="1"/>
    <col min="11267" max="11267" width="4.6640625" style="4" customWidth="1"/>
    <col min="11268" max="11268" width="4.5546875" style="4" customWidth="1"/>
    <col min="11269" max="11269" width="17.88671875" style="4" customWidth="1"/>
    <col min="11270" max="11270" width="1.88671875" style="4" customWidth="1"/>
    <col min="11271" max="11271" width="33.88671875" style="4" customWidth="1"/>
    <col min="11272" max="11272" width="17.88671875" style="4" customWidth="1"/>
    <col min="11273" max="11273" width="1.88671875" style="4" customWidth="1"/>
    <col min="11274" max="11276" width="8.5546875" style="4" customWidth="1"/>
    <col min="11277" max="11277" width="1.88671875" style="4" customWidth="1"/>
    <col min="11278" max="11520" width="9.109375" style="4"/>
    <col min="11521" max="11521" width="1.88671875" style="4" customWidth="1"/>
    <col min="11522" max="11522" width="23" style="4" customWidth="1"/>
    <col min="11523" max="11523" width="4.6640625" style="4" customWidth="1"/>
    <col min="11524" max="11524" width="4.5546875" style="4" customWidth="1"/>
    <col min="11525" max="11525" width="17.88671875" style="4" customWidth="1"/>
    <col min="11526" max="11526" width="1.88671875" style="4" customWidth="1"/>
    <col min="11527" max="11527" width="33.88671875" style="4" customWidth="1"/>
    <col min="11528" max="11528" width="17.88671875" style="4" customWidth="1"/>
    <col min="11529" max="11529" width="1.88671875" style="4" customWidth="1"/>
    <col min="11530" max="11532" width="8.5546875" style="4" customWidth="1"/>
    <col min="11533" max="11533" width="1.88671875" style="4" customWidth="1"/>
    <col min="11534" max="11776" width="9.109375" style="4"/>
    <col min="11777" max="11777" width="1.88671875" style="4" customWidth="1"/>
    <col min="11778" max="11778" width="23" style="4" customWidth="1"/>
    <col min="11779" max="11779" width="4.6640625" style="4" customWidth="1"/>
    <col min="11780" max="11780" width="4.5546875" style="4" customWidth="1"/>
    <col min="11781" max="11781" width="17.88671875" style="4" customWidth="1"/>
    <col min="11782" max="11782" width="1.88671875" style="4" customWidth="1"/>
    <col min="11783" max="11783" width="33.88671875" style="4" customWidth="1"/>
    <col min="11784" max="11784" width="17.88671875" style="4" customWidth="1"/>
    <col min="11785" max="11785" width="1.88671875" style="4" customWidth="1"/>
    <col min="11786" max="11788" width="8.5546875" style="4" customWidth="1"/>
    <col min="11789" max="11789" width="1.88671875" style="4" customWidth="1"/>
    <col min="11790" max="12032" width="9.109375" style="4"/>
    <col min="12033" max="12033" width="1.88671875" style="4" customWidth="1"/>
    <col min="12034" max="12034" width="23" style="4" customWidth="1"/>
    <col min="12035" max="12035" width="4.6640625" style="4" customWidth="1"/>
    <col min="12036" max="12036" width="4.5546875" style="4" customWidth="1"/>
    <col min="12037" max="12037" width="17.88671875" style="4" customWidth="1"/>
    <col min="12038" max="12038" width="1.88671875" style="4" customWidth="1"/>
    <col min="12039" max="12039" width="33.88671875" style="4" customWidth="1"/>
    <col min="12040" max="12040" width="17.88671875" style="4" customWidth="1"/>
    <col min="12041" max="12041" width="1.88671875" style="4" customWidth="1"/>
    <col min="12042" max="12044" width="8.5546875" style="4" customWidth="1"/>
    <col min="12045" max="12045" width="1.88671875" style="4" customWidth="1"/>
    <col min="12046" max="12288" width="9.109375" style="4"/>
    <col min="12289" max="12289" width="1.88671875" style="4" customWidth="1"/>
    <col min="12290" max="12290" width="23" style="4" customWidth="1"/>
    <col min="12291" max="12291" width="4.6640625" style="4" customWidth="1"/>
    <col min="12292" max="12292" width="4.5546875" style="4" customWidth="1"/>
    <col min="12293" max="12293" width="17.88671875" style="4" customWidth="1"/>
    <col min="12294" max="12294" width="1.88671875" style="4" customWidth="1"/>
    <col min="12295" max="12295" width="33.88671875" style="4" customWidth="1"/>
    <col min="12296" max="12296" width="17.88671875" style="4" customWidth="1"/>
    <col min="12297" max="12297" width="1.88671875" style="4" customWidth="1"/>
    <col min="12298" max="12300" width="8.5546875" style="4" customWidth="1"/>
    <col min="12301" max="12301" width="1.88671875" style="4" customWidth="1"/>
    <col min="12302" max="12544" width="9.109375" style="4"/>
    <col min="12545" max="12545" width="1.88671875" style="4" customWidth="1"/>
    <col min="12546" max="12546" width="23" style="4" customWidth="1"/>
    <col min="12547" max="12547" width="4.6640625" style="4" customWidth="1"/>
    <col min="12548" max="12548" width="4.5546875" style="4" customWidth="1"/>
    <col min="12549" max="12549" width="17.88671875" style="4" customWidth="1"/>
    <col min="12550" max="12550" width="1.88671875" style="4" customWidth="1"/>
    <col min="12551" max="12551" width="33.88671875" style="4" customWidth="1"/>
    <col min="12552" max="12552" width="17.88671875" style="4" customWidth="1"/>
    <col min="12553" max="12553" width="1.88671875" style="4" customWidth="1"/>
    <col min="12554" max="12556" width="8.5546875" style="4" customWidth="1"/>
    <col min="12557" max="12557" width="1.88671875" style="4" customWidth="1"/>
    <col min="12558" max="12800" width="9.109375" style="4"/>
    <col min="12801" max="12801" width="1.88671875" style="4" customWidth="1"/>
    <col min="12802" max="12802" width="23" style="4" customWidth="1"/>
    <col min="12803" max="12803" width="4.6640625" style="4" customWidth="1"/>
    <col min="12804" max="12804" width="4.5546875" style="4" customWidth="1"/>
    <col min="12805" max="12805" width="17.88671875" style="4" customWidth="1"/>
    <col min="12806" max="12806" width="1.88671875" style="4" customWidth="1"/>
    <col min="12807" max="12807" width="33.88671875" style="4" customWidth="1"/>
    <col min="12808" max="12808" width="17.88671875" style="4" customWidth="1"/>
    <col min="12809" max="12809" width="1.88671875" style="4" customWidth="1"/>
    <col min="12810" max="12812" width="8.5546875" style="4" customWidth="1"/>
    <col min="12813" max="12813" width="1.88671875" style="4" customWidth="1"/>
    <col min="12814" max="13056" width="9.109375" style="4"/>
    <col min="13057" max="13057" width="1.88671875" style="4" customWidth="1"/>
    <col min="13058" max="13058" width="23" style="4" customWidth="1"/>
    <col min="13059" max="13059" width="4.6640625" style="4" customWidth="1"/>
    <col min="13060" max="13060" width="4.5546875" style="4" customWidth="1"/>
    <col min="13061" max="13061" width="17.88671875" style="4" customWidth="1"/>
    <col min="13062" max="13062" width="1.88671875" style="4" customWidth="1"/>
    <col min="13063" max="13063" width="33.88671875" style="4" customWidth="1"/>
    <col min="13064" max="13064" width="17.88671875" style="4" customWidth="1"/>
    <col min="13065" max="13065" width="1.88671875" style="4" customWidth="1"/>
    <col min="13066" max="13068" width="8.5546875" style="4" customWidth="1"/>
    <col min="13069" max="13069" width="1.88671875" style="4" customWidth="1"/>
    <col min="13070" max="13312" width="9.109375" style="4"/>
    <col min="13313" max="13313" width="1.88671875" style="4" customWidth="1"/>
    <col min="13314" max="13314" width="23" style="4" customWidth="1"/>
    <col min="13315" max="13315" width="4.6640625" style="4" customWidth="1"/>
    <col min="13316" max="13316" width="4.5546875" style="4" customWidth="1"/>
    <col min="13317" max="13317" width="17.88671875" style="4" customWidth="1"/>
    <col min="13318" max="13318" width="1.88671875" style="4" customWidth="1"/>
    <col min="13319" max="13319" width="33.88671875" style="4" customWidth="1"/>
    <col min="13320" max="13320" width="17.88671875" style="4" customWidth="1"/>
    <col min="13321" max="13321" width="1.88671875" style="4" customWidth="1"/>
    <col min="13322" max="13324" width="8.5546875" style="4" customWidth="1"/>
    <col min="13325" max="13325" width="1.88671875" style="4" customWidth="1"/>
    <col min="13326" max="13568" width="9.109375" style="4"/>
    <col min="13569" max="13569" width="1.88671875" style="4" customWidth="1"/>
    <col min="13570" max="13570" width="23" style="4" customWidth="1"/>
    <col min="13571" max="13571" width="4.6640625" style="4" customWidth="1"/>
    <col min="13572" max="13572" width="4.5546875" style="4" customWidth="1"/>
    <col min="13573" max="13573" width="17.88671875" style="4" customWidth="1"/>
    <col min="13574" max="13574" width="1.88671875" style="4" customWidth="1"/>
    <col min="13575" max="13575" width="33.88671875" style="4" customWidth="1"/>
    <col min="13576" max="13576" width="17.88671875" style="4" customWidth="1"/>
    <col min="13577" max="13577" width="1.88671875" style="4" customWidth="1"/>
    <col min="13578" max="13580" width="8.5546875" style="4" customWidth="1"/>
    <col min="13581" max="13581" width="1.88671875" style="4" customWidth="1"/>
    <col min="13582" max="13824" width="9.109375" style="4"/>
    <col min="13825" max="13825" width="1.88671875" style="4" customWidth="1"/>
    <col min="13826" max="13826" width="23" style="4" customWidth="1"/>
    <col min="13827" max="13827" width="4.6640625" style="4" customWidth="1"/>
    <col min="13828" max="13828" width="4.5546875" style="4" customWidth="1"/>
    <col min="13829" max="13829" width="17.88671875" style="4" customWidth="1"/>
    <col min="13830" max="13830" width="1.88671875" style="4" customWidth="1"/>
    <col min="13831" max="13831" width="33.88671875" style="4" customWidth="1"/>
    <col min="13832" max="13832" width="17.88671875" style="4" customWidth="1"/>
    <col min="13833" max="13833" width="1.88671875" style="4" customWidth="1"/>
    <col min="13834" max="13836" width="8.5546875" style="4" customWidth="1"/>
    <col min="13837" max="13837" width="1.88671875" style="4" customWidth="1"/>
    <col min="13838" max="14080" width="9.109375" style="4"/>
    <col min="14081" max="14081" width="1.88671875" style="4" customWidth="1"/>
    <col min="14082" max="14082" width="23" style="4" customWidth="1"/>
    <col min="14083" max="14083" width="4.6640625" style="4" customWidth="1"/>
    <col min="14084" max="14084" width="4.5546875" style="4" customWidth="1"/>
    <col min="14085" max="14085" width="17.88671875" style="4" customWidth="1"/>
    <col min="14086" max="14086" width="1.88671875" style="4" customWidth="1"/>
    <col min="14087" max="14087" width="33.88671875" style="4" customWidth="1"/>
    <col min="14088" max="14088" width="17.88671875" style="4" customWidth="1"/>
    <col min="14089" max="14089" width="1.88671875" style="4" customWidth="1"/>
    <col min="14090" max="14092" width="8.5546875" style="4" customWidth="1"/>
    <col min="14093" max="14093" width="1.88671875" style="4" customWidth="1"/>
    <col min="14094" max="14336" width="9.109375" style="4"/>
    <col min="14337" max="14337" width="1.88671875" style="4" customWidth="1"/>
    <col min="14338" max="14338" width="23" style="4" customWidth="1"/>
    <col min="14339" max="14339" width="4.6640625" style="4" customWidth="1"/>
    <col min="14340" max="14340" width="4.5546875" style="4" customWidth="1"/>
    <col min="14341" max="14341" width="17.88671875" style="4" customWidth="1"/>
    <col min="14342" max="14342" width="1.88671875" style="4" customWidth="1"/>
    <col min="14343" max="14343" width="33.88671875" style="4" customWidth="1"/>
    <col min="14344" max="14344" width="17.88671875" style="4" customWidth="1"/>
    <col min="14345" max="14345" width="1.88671875" style="4" customWidth="1"/>
    <col min="14346" max="14348" width="8.5546875" style="4" customWidth="1"/>
    <col min="14349" max="14349" width="1.88671875" style="4" customWidth="1"/>
    <col min="14350" max="14592" width="9.109375" style="4"/>
    <col min="14593" max="14593" width="1.88671875" style="4" customWidth="1"/>
    <col min="14594" max="14594" width="23" style="4" customWidth="1"/>
    <col min="14595" max="14595" width="4.6640625" style="4" customWidth="1"/>
    <col min="14596" max="14596" width="4.5546875" style="4" customWidth="1"/>
    <col min="14597" max="14597" width="17.88671875" style="4" customWidth="1"/>
    <col min="14598" max="14598" width="1.88671875" style="4" customWidth="1"/>
    <col min="14599" max="14599" width="33.88671875" style="4" customWidth="1"/>
    <col min="14600" max="14600" width="17.88671875" style="4" customWidth="1"/>
    <col min="14601" max="14601" width="1.88671875" style="4" customWidth="1"/>
    <col min="14602" max="14604" width="8.5546875" style="4" customWidth="1"/>
    <col min="14605" max="14605" width="1.88671875" style="4" customWidth="1"/>
    <col min="14606" max="14848" width="9.109375" style="4"/>
    <col min="14849" max="14849" width="1.88671875" style="4" customWidth="1"/>
    <col min="14850" max="14850" width="23" style="4" customWidth="1"/>
    <col min="14851" max="14851" width="4.6640625" style="4" customWidth="1"/>
    <col min="14852" max="14852" width="4.5546875" style="4" customWidth="1"/>
    <col min="14853" max="14853" width="17.88671875" style="4" customWidth="1"/>
    <col min="14854" max="14854" width="1.88671875" style="4" customWidth="1"/>
    <col min="14855" max="14855" width="33.88671875" style="4" customWidth="1"/>
    <col min="14856" max="14856" width="17.88671875" style="4" customWidth="1"/>
    <col min="14857" max="14857" width="1.88671875" style="4" customWidth="1"/>
    <col min="14858" max="14860" width="8.5546875" style="4" customWidth="1"/>
    <col min="14861" max="14861" width="1.88671875" style="4" customWidth="1"/>
    <col min="14862" max="15104" width="9.109375" style="4"/>
    <col min="15105" max="15105" width="1.88671875" style="4" customWidth="1"/>
    <col min="15106" max="15106" width="23" style="4" customWidth="1"/>
    <col min="15107" max="15107" width="4.6640625" style="4" customWidth="1"/>
    <col min="15108" max="15108" width="4.5546875" style="4" customWidth="1"/>
    <col min="15109" max="15109" width="17.88671875" style="4" customWidth="1"/>
    <col min="15110" max="15110" width="1.88671875" style="4" customWidth="1"/>
    <col min="15111" max="15111" width="33.88671875" style="4" customWidth="1"/>
    <col min="15112" max="15112" width="17.88671875" style="4" customWidth="1"/>
    <col min="15113" max="15113" width="1.88671875" style="4" customWidth="1"/>
    <col min="15114" max="15116" width="8.5546875" style="4" customWidth="1"/>
    <col min="15117" max="15117" width="1.88671875" style="4" customWidth="1"/>
    <col min="15118" max="15360" width="9.109375" style="4"/>
    <col min="15361" max="15361" width="1.88671875" style="4" customWidth="1"/>
    <col min="15362" max="15362" width="23" style="4" customWidth="1"/>
    <col min="15363" max="15363" width="4.6640625" style="4" customWidth="1"/>
    <col min="15364" max="15364" width="4.5546875" style="4" customWidth="1"/>
    <col min="15365" max="15365" width="17.88671875" style="4" customWidth="1"/>
    <col min="15366" max="15366" width="1.88671875" style="4" customWidth="1"/>
    <col min="15367" max="15367" width="33.88671875" style="4" customWidth="1"/>
    <col min="15368" max="15368" width="17.88671875" style="4" customWidth="1"/>
    <col min="15369" max="15369" width="1.88671875" style="4" customWidth="1"/>
    <col min="15370" max="15372" width="8.5546875" style="4" customWidth="1"/>
    <col min="15373" max="15373" width="1.88671875" style="4" customWidth="1"/>
    <col min="15374" max="15616" width="9.109375" style="4"/>
    <col min="15617" max="15617" width="1.88671875" style="4" customWidth="1"/>
    <col min="15618" max="15618" width="23" style="4" customWidth="1"/>
    <col min="15619" max="15619" width="4.6640625" style="4" customWidth="1"/>
    <col min="15620" max="15620" width="4.5546875" style="4" customWidth="1"/>
    <col min="15621" max="15621" width="17.88671875" style="4" customWidth="1"/>
    <col min="15622" max="15622" width="1.88671875" style="4" customWidth="1"/>
    <col min="15623" max="15623" width="33.88671875" style="4" customWidth="1"/>
    <col min="15624" max="15624" width="17.88671875" style="4" customWidth="1"/>
    <col min="15625" max="15625" width="1.88671875" style="4" customWidth="1"/>
    <col min="15626" max="15628" width="8.5546875" style="4" customWidth="1"/>
    <col min="15629" max="15629" width="1.88671875" style="4" customWidth="1"/>
    <col min="15630" max="15872" width="9.109375" style="4"/>
    <col min="15873" max="15873" width="1.88671875" style="4" customWidth="1"/>
    <col min="15874" max="15874" width="23" style="4" customWidth="1"/>
    <col min="15875" max="15875" width="4.6640625" style="4" customWidth="1"/>
    <col min="15876" max="15876" width="4.5546875" style="4" customWidth="1"/>
    <col min="15877" max="15877" width="17.88671875" style="4" customWidth="1"/>
    <col min="15878" max="15878" width="1.88671875" style="4" customWidth="1"/>
    <col min="15879" max="15879" width="33.88671875" style="4" customWidth="1"/>
    <col min="15880" max="15880" width="17.88671875" style="4" customWidth="1"/>
    <col min="15881" max="15881" width="1.88671875" style="4" customWidth="1"/>
    <col min="15882" max="15884" width="8.5546875" style="4" customWidth="1"/>
    <col min="15885" max="15885" width="1.88671875" style="4" customWidth="1"/>
    <col min="15886" max="16128" width="9.109375" style="4"/>
    <col min="16129" max="16129" width="1.88671875" style="4" customWidth="1"/>
    <col min="16130" max="16130" width="23" style="4" customWidth="1"/>
    <col min="16131" max="16131" width="4.6640625" style="4" customWidth="1"/>
    <col min="16132" max="16132" width="4.5546875" style="4" customWidth="1"/>
    <col min="16133" max="16133" width="17.88671875" style="4" customWidth="1"/>
    <col min="16134" max="16134" width="1.88671875" style="4" customWidth="1"/>
    <col min="16135" max="16135" width="33.88671875" style="4" customWidth="1"/>
    <col min="16136" max="16136" width="17.88671875" style="4" customWidth="1"/>
    <col min="16137" max="16137" width="1.88671875" style="4" customWidth="1"/>
    <col min="16138" max="16140" width="8.5546875" style="4" customWidth="1"/>
    <col min="16141" max="16141" width="1.88671875" style="4" customWidth="1"/>
    <col min="16142" max="16384" width="9.109375" style="4"/>
  </cols>
  <sheetData>
    <row r="1" spans="1:13" ht="15" thickBo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5" customFormat="1" ht="20.25" customHeight="1" thickTop="1" thickBot="1" x14ac:dyDescent="0.35">
      <c r="A2" s="3"/>
      <c r="B2" s="35" t="s">
        <v>58</v>
      </c>
      <c r="C2" s="35"/>
      <c r="D2" s="35"/>
      <c r="E2" s="35"/>
      <c r="F2" s="3"/>
      <c r="G2" s="36" t="s">
        <v>59</v>
      </c>
      <c r="H2" s="36"/>
      <c r="I2" s="3"/>
      <c r="J2" s="37" t="s">
        <v>60</v>
      </c>
      <c r="K2" s="37"/>
      <c r="L2" s="37"/>
      <c r="M2" s="3"/>
    </row>
    <row r="3" spans="1:13" s="11" customFormat="1" ht="14.25" customHeight="1" thickTop="1" thickBot="1" x14ac:dyDescent="0.35">
      <c r="A3" s="3"/>
      <c r="B3" s="38" t="s">
        <v>4</v>
      </c>
      <c r="C3" s="31" t="s">
        <v>61</v>
      </c>
      <c r="D3" s="31" t="s">
        <v>62</v>
      </c>
      <c r="E3" s="31" t="s">
        <v>63</v>
      </c>
      <c r="F3" s="3"/>
      <c r="G3" s="7" t="s">
        <v>64</v>
      </c>
      <c r="H3" s="8"/>
      <c r="I3" s="3"/>
      <c r="J3" s="9" t="s">
        <v>65</v>
      </c>
      <c r="K3" s="9" t="s">
        <v>66</v>
      </c>
      <c r="L3" s="10" t="s">
        <v>67</v>
      </c>
      <c r="M3" s="3"/>
    </row>
    <row r="4" spans="1:13" s="11" customFormat="1" ht="14.25" customHeight="1" thickTop="1" thickBot="1" x14ac:dyDescent="0.35">
      <c r="A4" s="3"/>
      <c r="B4" s="38"/>
      <c r="C4" s="31"/>
      <c r="D4" s="31"/>
      <c r="E4" s="31"/>
      <c r="F4" s="3"/>
      <c r="G4" s="12" t="s">
        <v>68</v>
      </c>
      <c r="H4" s="13">
        <v>10</v>
      </c>
      <c r="I4" s="3"/>
      <c r="J4" s="9" t="s">
        <v>69</v>
      </c>
      <c r="K4" s="14">
        <v>1</v>
      </c>
      <c r="L4" s="14">
        <v>191</v>
      </c>
      <c r="M4" s="3"/>
    </row>
    <row r="5" spans="1:13" s="11" customFormat="1" ht="14.25" customHeight="1" thickTop="1" thickBot="1" x14ac:dyDescent="0.35">
      <c r="A5" s="3"/>
      <c r="B5" s="38"/>
      <c r="C5" s="15">
        <v>1</v>
      </c>
      <c r="D5" s="15">
        <v>600</v>
      </c>
      <c r="E5" s="16">
        <v>3</v>
      </c>
      <c r="F5" s="3"/>
      <c r="G5" s="12" t="s">
        <v>70</v>
      </c>
      <c r="H5" s="13">
        <v>10</v>
      </c>
      <c r="I5" s="3"/>
      <c r="J5" s="9" t="s">
        <v>71</v>
      </c>
      <c r="K5" s="14">
        <v>192</v>
      </c>
      <c r="L5" s="14">
        <f>572-7</f>
        <v>565</v>
      </c>
      <c r="M5" s="3"/>
    </row>
    <row r="6" spans="1:13" s="11" customFormat="1" ht="14.25" customHeight="1" thickTop="1" thickBot="1" x14ac:dyDescent="0.35">
      <c r="A6" s="3"/>
      <c r="B6" s="38"/>
      <c r="C6" s="15">
        <v>601</v>
      </c>
      <c r="D6" s="15">
        <v>799</v>
      </c>
      <c r="E6" s="16">
        <v>6</v>
      </c>
      <c r="F6" s="3"/>
      <c r="G6" s="12" t="s">
        <v>72</v>
      </c>
      <c r="H6" s="13">
        <v>10</v>
      </c>
      <c r="I6" s="3"/>
      <c r="J6" s="9" t="s">
        <v>73</v>
      </c>
      <c r="K6" s="14">
        <f>573-7</f>
        <v>566</v>
      </c>
      <c r="L6" s="14">
        <f>635-7</f>
        <v>628</v>
      </c>
      <c r="M6" s="3"/>
    </row>
    <row r="7" spans="1:13" s="11" customFormat="1" ht="14.25" customHeight="1" thickTop="1" thickBot="1" x14ac:dyDescent="0.35">
      <c r="A7" s="3"/>
      <c r="B7" s="38"/>
      <c r="C7" s="15">
        <v>800</v>
      </c>
      <c r="D7" s="15">
        <v>999</v>
      </c>
      <c r="E7" s="16">
        <v>8</v>
      </c>
      <c r="F7" s="3"/>
      <c r="G7" s="12" t="s">
        <v>74</v>
      </c>
      <c r="H7" s="13">
        <v>15</v>
      </c>
      <c r="I7" s="3"/>
      <c r="J7" s="39"/>
      <c r="K7" s="39"/>
      <c r="L7" s="39"/>
      <c r="M7" s="3"/>
    </row>
    <row r="8" spans="1:13" s="11" customFormat="1" ht="14.25" customHeight="1" thickTop="1" thickBot="1" x14ac:dyDescent="0.35">
      <c r="A8" s="3"/>
      <c r="B8" s="38"/>
      <c r="C8" s="15">
        <v>1000</v>
      </c>
      <c r="D8" s="15">
        <v>1199</v>
      </c>
      <c r="E8" s="16">
        <v>10</v>
      </c>
      <c r="F8" s="3"/>
      <c r="G8" s="17" t="s">
        <v>75</v>
      </c>
      <c r="H8" s="13">
        <v>15</v>
      </c>
      <c r="I8" s="3"/>
      <c r="J8" s="40"/>
      <c r="K8" s="40"/>
      <c r="L8" s="40"/>
      <c r="M8" s="3"/>
    </row>
    <row r="9" spans="1:13" s="11" customFormat="1" ht="24.75" customHeight="1" thickTop="1" thickBot="1" x14ac:dyDescent="0.35">
      <c r="A9" s="3"/>
      <c r="B9" s="38"/>
      <c r="C9" s="15">
        <v>1200</v>
      </c>
      <c r="D9" s="15"/>
      <c r="E9" s="16">
        <v>18</v>
      </c>
      <c r="F9" s="3"/>
      <c r="G9" s="17" t="s">
        <v>76</v>
      </c>
      <c r="H9" s="13">
        <v>1</v>
      </c>
      <c r="I9" s="3"/>
      <c r="J9" s="40"/>
      <c r="K9" s="40"/>
      <c r="L9" s="40"/>
      <c r="M9" s="3"/>
    </row>
    <row r="10" spans="1:13" s="11" customFormat="1" ht="14.25" customHeight="1" thickTop="1" thickBot="1" x14ac:dyDescent="0.35">
      <c r="A10" s="3"/>
      <c r="B10" s="41"/>
      <c r="C10" s="41"/>
      <c r="D10" s="41"/>
      <c r="E10" s="41"/>
      <c r="F10" s="3"/>
      <c r="G10" s="31" t="s">
        <v>9</v>
      </c>
      <c r="H10" s="31"/>
      <c r="I10" s="3"/>
      <c r="J10" s="40"/>
      <c r="K10" s="40"/>
      <c r="L10" s="40"/>
      <c r="M10" s="3"/>
    </row>
    <row r="11" spans="1:13" s="11" customFormat="1" ht="14.25" customHeight="1" thickTop="1" thickBot="1" x14ac:dyDescent="0.35">
      <c r="A11" s="3"/>
      <c r="B11" s="18"/>
      <c r="C11" s="19" t="s">
        <v>61</v>
      </c>
      <c r="D11" s="20" t="s">
        <v>62</v>
      </c>
      <c r="E11" s="19" t="s">
        <v>63</v>
      </c>
      <c r="F11" s="3"/>
      <c r="G11" s="31"/>
      <c r="H11" s="31"/>
      <c r="I11" s="3"/>
      <c r="J11" s="40"/>
      <c r="K11" s="40"/>
      <c r="L11" s="40"/>
      <c r="M11" s="3"/>
    </row>
    <row r="12" spans="1:13" s="11" customFormat="1" ht="21.75" customHeight="1" thickTop="1" thickBot="1" x14ac:dyDescent="0.35">
      <c r="A12" s="3"/>
      <c r="B12" s="32" t="s">
        <v>77</v>
      </c>
      <c r="C12" s="15">
        <v>1</v>
      </c>
      <c r="D12" s="15">
        <v>45</v>
      </c>
      <c r="E12" s="16">
        <v>3</v>
      </c>
      <c r="F12" s="3"/>
      <c r="G12" s="21" t="s">
        <v>78</v>
      </c>
      <c r="H12" s="14">
        <v>6</v>
      </c>
      <c r="I12" s="3"/>
      <c r="J12" s="40"/>
      <c r="K12" s="40"/>
      <c r="L12" s="40"/>
      <c r="M12" s="3"/>
    </row>
    <row r="13" spans="1:13" s="11" customFormat="1" ht="14.25" customHeight="1" thickTop="1" thickBot="1" x14ac:dyDescent="0.35">
      <c r="A13" s="3"/>
      <c r="B13" s="32"/>
      <c r="C13" s="15">
        <v>46</v>
      </c>
      <c r="D13" s="15">
        <v>55</v>
      </c>
      <c r="E13" s="16">
        <v>5</v>
      </c>
      <c r="F13" s="3"/>
      <c r="G13" s="22" t="s">
        <v>79</v>
      </c>
      <c r="H13" s="14">
        <v>3</v>
      </c>
      <c r="I13" s="3"/>
      <c r="J13" s="40"/>
      <c r="K13" s="40"/>
      <c r="L13" s="40"/>
      <c r="M13" s="3"/>
    </row>
    <row r="14" spans="1:13" s="11" customFormat="1" ht="14.25" customHeight="1" thickTop="1" thickBot="1" x14ac:dyDescent="0.35">
      <c r="A14" s="3"/>
      <c r="B14" s="32"/>
      <c r="C14" s="15">
        <v>56</v>
      </c>
      <c r="D14" s="15">
        <v>70</v>
      </c>
      <c r="E14" s="16">
        <v>7</v>
      </c>
      <c r="F14" s="3"/>
      <c r="G14" s="22" t="s">
        <v>80</v>
      </c>
      <c r="H14" s="14">
        <v>4</v>
      </c>
      <c r="I14" s="3"/>
      <c r="J14" s="40"/>
      <c r="K14" s="40"/>
      <c r="L14" s="40"/>
      <c r="M14" s="3"/>
    </row>
    <row r="15" spans="1:13" s="11" customFormat="1" ht="14.25" customHeight="1" thickTop="1" thickBot="1" x14ac:dyDescent="0.35">
      <c r="A15" s="3"/>
      <c r="B15" s="32"/>
      <c r="C15" s="15">
        <v>71</v>
      </c>
      <c r="D15" s="15">
        <v>80</v>
      </c>
      <c r="E15" s="16">
        <v>9</v>
      </c>
      <c r="F15" s="3"/>
      <c r="G15" s="22" t="s">
        <v>81</v>
      </c>
      <c r="H15" s="14">
        <v>3</v>
      </c>
      <c r="I15" s="3"/>
      <c r="J15" s="40"/>
      <c r="K15" s="40"/>
      <c r="L15" s="40"/>
      <c r="M15" s="3"/>
    </row>
    <row r="16" spans="1:13" s="11" customFormat="1" ht="14.25" customHeight="1" thickTop="1" thickBot="1" x14ac:dyDescent="0.35">
      <c r="A16" s="3"/>
      <c r="B16" s="32"/>
      <c r="C16" s="15">
        <v>81</v>
      </c>
      <c r="D16" s="15">
        <v>99</v>
      </c>
      <c r="E16" s="16">
        <v>11</v>
      </c>
      <c r="F16" s="3"/>
      <c r="G16" s="22" t="s">
        <v>82</v>
      </c>
      <c r="H16" s="14">
        <v>4</v>
      </c>
      <c r="I16" s="3"/>
      <c r="J16" s="40"/>
      <c r="K16" s="40"/>
      <c r="L16" s="40"/>
      <c r="M16" s="3"/>
    </row>
    <row r="17" spans="1:13" s="11" customFormat="1" ht="14.25" customHeight="1" thickTop="1" thickBot="1" x14ac:dyDescent="0.35">
      <c r="A17" s="3"/>
      <c r="B17" s="32"/>
      <c r="C17" s="15">
        <v>100</v>
      </c>
      <c r="D17" s="15">
        <v>130</v>
      </c>
      <c r="E17" s="16">
        <v>13</v>
      </c>
      <c r="F17" s="3"/>
      <c r="G17" s="21" t="s">
        <v>83</v>
      </c>
      <c r="H17" s="14">
        <v>3</v>
      </c>
      <c r="I17" s="3"/>
      <c r="J17" s="40"/>
      <c r="K17" s="40"/>
      <c r="L17" s="40"/>
      <c r="M17" s="3"/>
    </row>
    <row r="18" spans="1:13" s="11" customFormat="1" ht="14.25" customHeight="1" thickTop="1" thickBot="1" x14ac:dyDescent="0.35">
      <c r="A18" s="3"/>
      <c r="B18" s="32"/>
      <c r="C18" s="15">
        <v>131</v>
      </c>
      <c r="D18" s="15"/>
      <c r="E18" s="16">
        <v>18</v>
      </c>
      <c r="F18" s="3"/>
      <c r="G18" s="21" t="s">
        <v>84</v>
      </c>
      <c r="H18" s="14">
        <v>4</v>
      </c>
      <c r="I18" s="3"/>
      <c r="J18" s="40"/>
      <c r="K18" s="40"/>
      <c r="L18" s="40"/>
      <c r="M18" s="3"/>
    </row>
    <row r="19" spans="1:13" s="11" customFormat="1" ht="14.25" customHeight="1" thickTop="1" thickBot="1" x14ac:dyDescent="0.35">
      <c r="A19" s="3"/>
      <c r="B19" s="23"/>
      <c r="C19" s="24" t="s">
        <v>61</v>
      </c>
      <c r="D19" s="24" t="s">
        <v>62</v>
      </c>
      <c r="E19" s="6" t="s">
        <v>85</v>
      </c>
      <c r="F19" s="3"/>
      <c r="G19" s="21" t="s">
        <v>86</v>
      </c>
      <c r="H19" s="14">
        <v>6</v>
      </c>
      <c r="I19" s="3"/>
      <c r="J19" s="40"/>
      <c r="K19" s="40"/>
      <c r="L19" s="40"/>
      <c r="M19" s="3"/>
    </row>
    <row r="20" spans="1:13" s="11" customFormat="1" ht="14.25" customHeight="1" thickTop="1" thickBot="1" x14ac:dyDescent="0.35">
      <c r="A20" s="3"/>
      <c r="B20" s="32" t="s">
        <v>6</v>
      </c>
      <c r="C20" s="15">
        <v>1</v>
      </c>
      <c r="D20" s="15">
        <v>6</v>
      </c>
      <c r="E20" s="16">
        <v>2</v>
      </c>
      <c r="F20" s="3"/>
      <c r="G20" s="21" t="s">
        <v>87</v>
      </c>
      <c r="H20" s="14">
        <v>8</v>
      </c>
      <c r="I20" s="3"/>
      <c r="J20" s="40"/>
      <c r="K20" s="40"/>
      <c r="L20" s="40"/>
      <c r="M20" s="3"/>
    </row>
    <row r="21" spans="1:13" s="11" customFormat="1" ht="14.25" customHeight="1" thickTop="1" thickBot="1" x14ac:dyDescent="0.35">
      <c r="A21" s="3"/>
      <c r="B21" s="32"/>
      <c r="C21" s="15">
        <v>7</v>
      </c>
      <c r="D21" s="15">
        <v>13</v>
      </c>
      <c r="E21" s="16">
        <v>3</v>
      </c>
      <c r="F21" s="3"/>
      <c r="G21" s="22" t="s">
        <v>88</v>
      </c>
      <c r="H21" s="14">
        <v>6</v>
      </c>
      <c r="I21" s="3"/>
      <c r="J21" s="40"/>
      <c r="K21" s="40"/>
      <c r="L21" s="40"/>
      <c r="M21" s="3"/>
    </row>
    <row r="22" spans="1:13" s="11" customFormat="1" ht="14.25" customHeight="1" thickTop="1" thickBot="1" x14ac:dyDescent="0.35">
      <c r="A22" s="3"/>
      <c r="B22" s="32"/>
      <c r="C22" s="15">
        <v>14</v>
      </c>
      <c r="D22" s="15">
        <v>20</v>
      </c>
      <c r="E22" s="16">
        <v>6</v>
      </c>
      <c r="F22" s="3"/>
      <c r="G22" s="25" t="s">
        <v>89</v>
      </c>
      <c r="H22" s="26" t="s">
        <v>90</v>
      </c>
      <c r="I22" s="3"/>
      <c r="J22" s="40"/>
      <c r="K22" s="40"/>
      <c r="L22" s="40"/>
      <c r="M22" s="3"/>
    </row>
    <row r="23" spans="1:13" s="11" customFormat="1" ht="14.25" customHeight="1" thickTop="1" thickBot="1" x14ac:dyDescent="0.35">
      <c r="A23" s="3"/>
      <c r="B23" s="32"/>
      <c r="C23" s="15">
        <v>21</v>
      </c>
      <c r="D23" s="15">
        <v>40</v>
      </c>
      <c r="E23" s="16">
        <v>8</v>
      </c>
      <c r="F23" s="3"/>
      <c r="G23" s="31" t="s">
        <v>91</v>
      </c>
      <c r="H23" s="31"/>
      <c r="I23" s="3"/>
      <c r="J23" s="40"/>
      <c r="K23" s="40"/>
      <c r="L23" s="40"/>
      <c r="M23" s="3"/>
    </row>
    <row r="24" spans="1:13" s="11" customFormat="1" ht="14.25" customHeight="1" thickTop="1" thickBot="1" x14ac:dyDescent="0.35">
      <c r="A24" s="3"/>
      <c r="B24" s="32"/>
      <c r="C24" s="15">
        <v>41</v>
      </c>
      <c r="D24" s="15"/>
      <c r="E24" s="16">
        <v>10</v>
      </c>
      <c r="F24" s="3"/>
      <c r="G24" s="31"/>
      <c r="H24" s="31"/>
      <c r="I24" s="3"/>
      <c r="J24" s="40"/>
      <c r="K24" s="40"/>
      <c r="L24" s="40"/>
      <c r="M24" s="3"/>
    </row>
    <row r="25" spans="1:13" s="11" customFormat="1" ht="14.25" customHeight="1" thickTop="1" thickBot="1" x14ac:dyDescent="0.35">
      <c r="A25" s="3"/>
      <c r="B25" s="33"/>
      <c r="C25" s="33"/>
      <c r="D25" s="33"/>
      <c r="E25" s="33"/>
      <c r="F25" s="3"/>
      <c r="G25" s="22" t="s">
        <v>92</v>
      </c>
      <c r="H25" s="14">
        <v>2</v>
      </c>
      <c r="I25" s="3"/>
      <c r="J25" s="40"/>
      <c r="K25" s="40"/>
      <c r="L25" s="40"/>
      <c r="M25" s="3"/>
    </row>
    <row r="26" spans="1:13" s="11" customFormat="1" ht="14.25" customHeight="1" thickTop="1" thickBot="1" x14ac:dyDescent="0.35">
      <c r="A26" s="3"/>
      <c r="B26" s="33"/>
      <c r="C26" s="33"/>
      <c r="D26" s="33"/>
      <c r="E26" s="33"/>
      <c r="F26" s="3"/>
      <c r="G26" s="22" t="s">
        <v>93</v>
      </c>
      <c r="H26" s="14">
        <v>4</v>
      </c>
      <c r="I26" s="3"/>
      <c r="J26" s="40"/>
      <c r="K26" s="40"/>
      <c r="L26" s="40"/>
      <c r="M26" s="3"/>
    </row>
    <row r="27" spans="1:13" s="11" customFormat="1" ht="14.25" customHeight="1" thickTop="1" thickBot="1" x14ac:dyDescent="0.35">
      <c r="A27" s="3"/>
      <c r="B27" s="34" t="s">
        <v>94</v>
      </c>
      <c r="C27" s="34"/>
      <c r="D27" s="34"/>
      <c r="E27" s="34"/>
      <c r="F27" s="3"/>
      <c r="G27" s="22" t="s">
        <v>95</v>
      </c>
      <c r="H27" s="14">
        <v>7</v>
      </c>
      <c r="I27" s="3"/>
      <c r="J27" s="40"/>
      <c r="K27" s="40"/>
      <c r="L27" s="40"/>
      <c r="M27" s="3"/>
    </row>
    <row r="28" spans="1:13" s="11" customFormat="1" ht="14.25" customHeight="1" thickTop="1" thickBot="1" x14ac:dyDescent="0.35">
      <c r="A28" s="3"/>
      <c r="B28" s="22" t="s">
        <v>96</v>
      </c>
      <c r="C28" s="22"/>
      <c r="D28" s="22"/>
      <c r="E28" s="14">
        <v>5</v>
      </c>
      <c r="F28" s="3"/>
      <c r="G28" s="22" t="s">
        <v>97</v>
      </c>
      <c r="H28" s="14">
        <v>9</v>
      </c>
      <c r="I28" s="3"/>
      <c r="J28" s="40"/>
      <c r="K28" s="40"/>
      <c r="L28" s="40"/>
      <c r="M28" s="3"/>
    </row>
    <row r="29" spans="1:13" s="11" customFormat="1" ht="14.25" customHeight="1" thickTop="1" thickBot="1" x14ac:dyDescent="0.35">
      <c r="A29" s="3"/>
      <c r="B29" s="22" t="s">
        <v>51</v>
      </c>
      <c r="C29" s="22"/>
      <c r="D29" s="22"/>
      <c r="E29" s="14">
        <v>4</v>
      </c>
      <c r="F29" s="3"/>
      <c r="G29" s="21" t="s">
        <v>98</v>
      </c>
      <c r="H29" s="14">
        <v>3</v>
      </c>
      <c r="I29" s="3"/>
      <c r="J29" s="40"/>
      <c r="K29" s="40"/>
      <c r="L29" s="40"/>
      <c r="M29" s="3"/>
    </row>
    <row r="30" spans="1:13" s="11" customFormat="1" ht="14.25" customHeight="1" thickTop="1" thickBot="1" x14ac:dyDescent="0.35">
      <c r="A30" s="3"/>
      <c r="B30" s="22" t="s">
        <v>53</v>
      </c>
      <c r="C30" s="22"/>
      <c r="D30" s="22"/>
      <c r="E30" s="14">
        <v>4</v>
      </c>
      <c r="F30" s="3"/>
      <c r="G30" s="27"/>
      <c r="H30" s="27"/>
      <c r="I30" s="3"/>
      <c r="J30" s="40"/>
      <c r="K30" s="40"/>
      <c r="L30" s="40"/>
      <c r="M30" s="3"/>
    </row>
    <row r="31" spans="1:13" s="11" customFormat="1" ht="14.25" customHeight="1" thickTop="1" thickBot="1" x14ac:dyDescent="0.35">
      <c r="A31" s="3"/>
      <c r="B31" s="22" t="s">
        <v>55</v>
      </c>
      <c r="C31" s="22"/>
      <c r="D31" s="22"/>
      <c r="E31" s="14">
        <v>5</v>
      </c>
      <c r="F31" s="3"/>
      <c r="G31" s="27"/>
      <c r="H31" s="27"/>
      <c r="I31" s="3"/>
      <c r="J31" s="40"/>
      <c r="K31" s="40"/>
      <c r="L31" s="40"/>
      <c r="M31" s="3"/>
    </row>
    <row r="32" spans="1:13" s="11" customFormat="1" ht="14.25" customHeight="1" thickTop="1" thickBot="1" x14ac:dyDescent="0.35">
      <c r="A32" s="3"/>
      <c r="B32" s="28" t="s">
        <v>99</v>
      </c>
      <c r="C32" s="28"/>
      <c r="D32" s="28"/>
      <c r="E32" s="26"/>
      <c r="F32" s="3"/>
      <c r="G32" s="27"/>
      <c r="H32" s="27"/>
      <c r="I32" s="3"/>
      <c r="J32" s="40"/>
      <c r="K32" s="40"/>
      <c r="L32" s="40"/>
      <c r="M32" s="3"/>
    </row>
    <row r="33" spans="1:13" ht="9" customHeight="1" thickTop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44.25" customHeight="1" x14ac:dyDescent="0.3"/>
    <row r="35" spans="1:13" ht="34.5" customHeight="1" x14ac:dyDescent="0.3"/>
    <row r="36" spans="1:13" ht="34.5" customHeight="1" x14ac:dyDescent="0.3"/>
    <row r="37" spans="1:13" ht="14.25" customHeight="1" x14ac:dyDescent="0.3">
      <c r="E37" s="29"/>
    </row>
    <row r="38" spans="1:13" ht="42" customHeight="1" x14ac:dyDescent="0.3"/>
    <row r="39" spans="1:13" ht="22.5" customHeight="1" x14ac:dyDescent="0.3"/>
    <row r="40" spans="1:13" ht="24" customHeight="1" x14ac:dyDescent="0.3"/>
    <row r="41" spans="1:13" ht="15.75" customHeight="1" x14ac:dyDescent="0.3"/>
    <row r="42" spans="1:13" ht="22.5" customHeight="1" x14ac:dyDescent="0.3"/>
    <row r="48" spans="1:13" ht="19.5" customHeight="1" x14ac:dyDescent="0.3"/>
    <row r="49" spans="6:6" ht="24.75" customHeight="1" x14ac:dyDescent="0.3"/>
    <row r="52" spans="6:6" ht="27.75" customHeight="1" x14ac:dyDescent="0.3"/>
    <row r="55" spans="6:6" ht="21.75" customHeight="1" x14ac:dyDescent="0.3">
      <c r="F55" s="30"/>
    </row>
    <row r="56" spans="6:6" ht="34.5" customHeight="1" x14ac:dyDescent="0.3"/>
    <row r="57" spans="6:6" ht="20.25" customHeight="1" x14ac:dyDescent="0.3"/>
    <row r="58" spans="6:6" ht="21.75" customHeight="1" x14ac:dyDescent="0.3"/>
  </sheetData>
  <mergeCells count="16">
    <mergeCell ref="B27:E27"/>
    <mergeCell ref="B2:E2"/>
    <mergeCell ref="G2:H2"/>
    <mergeCell ref="J2:L2"/>
    <mergeCell ref="B3:B9"/>
    <mergeCell ref="C3:C4"/>
    <mergeCell ref="D3:D4"/>
    <mergeCell ref="E3:E4"/>
    <mergeCell ref="J7:L7"/>
    <mergeCell ref="J8:L32"/>
    <mergeCell ref="B10:E10"/>
    <mergeCell ref="G10:H11"/>
    <mergeCell ref="B12:B18"/>
    <mergeCell ref="B20:B24"/>
    <mergeCell ref="G23:H24"/>
    <mergeCell ref="B25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2023-04-30T19:36:54Z</dcterms:created>
  <dcterms:modified xsi:type="dcterms:W3CDTF">2023-05-01T21:41:38Z</dcterms:modified>
</cp:coreProperties>
</file>